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74" documentId="8_{847387B3-AD54-4AE1-8560-0E0E94EB860B}" xr6:coauthVersionLast="47" xr6:coauthVersionMax="47" xr10:uidLastSave="{990F86F0-4C66-4827-8F9D-0A8C72B3E372}"/>
  <bookViews>
    <workbookView xWindow="-120" yWindow="-120" windowWidth="29040" windowHeight="15840" xr2:uid="{D9C9F3EE-43DE-401C-928D-CB55F4951D5F}"/>
  </bookViews>
  <sheets>
    <sheet name="Properti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" l="1"/>
  <c r="H32" i="6"/>
  <c r="H28" i="6"/>
  <c r="J32" i="6"/>
  <c r="I32" i="6"/>
  <c r="J28" i="6"/>
  <c r="E32" i="6"/>
  <c r="E33" i="6"/>
  <c r="E34" i="6"/>
  <c r="E26" i="6"/>
  <c r="E27" i="6"/>
  <c r="E28" i="6"/>
  <c r="E29" i="6"/>
  <c r="E30" i="6"/>
  <c r="E31" i="6"/>
</calcChain>
</file>

<file path=xl/sharedStrings.xml><?xml version="1.0" encoding="utf-8"?>
<sst xmlns="http://schemas.openxmlformats.org/spreadsheetml/2006/main" count="94" uniqueCount="60">
  <si>
    <t>at</t>
  </si>
  <si>
    <t>General</t>
  </si>
  <si>
    <t>Part</t>
  </si>
  <si>
    <t>Number</t>
  </si>
  <si>
    <t>QX-20_Property</t>
  </si>
  <si>
    <t>Name</t>
  </si>
  <si>
    <t>v2</t>
  </si>
  <si>
    <t>Description</t>
  </si>
  <si>
    <t>Material</t>
  </si>
  <si>
    <t>(Various)</t>
  </si>
  <si>
    <t>Manage</t>
  </si>
  <si>
    <t>Item</t>
  </si>
  <si>
    <t>Lifecycle</t>
  </si>
  <si>
    <t>Revision</t>
  </si>
  <si>
    <t>State</t>
  </si>
  <si>
    <t>Change</t>
  </si>
  <si>
    <t>Order</t>
  </si>
  <si>
    <t>Physical</t>
  </si>
  <si>
    <t>Mass</t>
  </si>
  <si>
    <t>g</t>
  </si>
  <si>
    <t>Volume</t>
  </si>
  <si>
    <t>mm^3</t>
  </si>
  <si>
    <t>Density</t>
  </si>
  <si>
    <t>/</t>
  </si>
  <si>
    <t>Area</t>
  </si>
  <si>
    <t>mm^2</t>
  </si>
  <si>
    <t>World</t>
  </si>
  <si>
    <t>X</t>
  </si>
  <si>
    <t>Y</t>
  </si>
  <si>
    <t>Z</t>
  </si>
  <si>
    <t>mm</t>
  </si>
  <si>
    <t>Center</t>
  </si>
  <si>
    <t>of</t>
  </si>
  <si>
    <t>Bounding</t>
  </si>
  <si>
    <t>Box</t>
  </si>
  <si>
    <t>Length</t>
  </si>
  <si>
    <t>Width</t>
  </si>
  <si>
    <t>Height</t>
  </si>
  <si>
    <t>Moment</t>
  </si>
  <si>
    <t>Inertia</t>
  </si>
  <si>
    <t>(g</t>
  </si>
  <si>
    <t>mm^2)</t>
  </si>
  <si>
    <t>Ixx</t>
  </si>
  <si>
    <t>Ixy</t>
  </si>
  <si>
    <t>Ixz</t>
  </si>
  <si>
    <t>Iyx</t>
  </si>
  <si>
    <t>Iyy</t>
  </si>
  <si>
    <t>Iyz</t>
  </si>
  <si>
    <t>Izx</t>
  </si>
  <si>
    <t>Izy</t>
  </si>
  <si>
    <t>Izz</t>
  </si>
  <si>
    <t>Origin</t>
  </si>
  <si>
    <t>v1</t>
    <phoneticPr fontId="1"/>
  </si>
  <si>
    <t>v2</t>
    <phoneticPr fontId="1"/>
  </si>
  <si>
    <t>v3</t>
    <phoneticPr fontId="1"/>
  </si>
  <si>
    <t>x</t>
    <phoneticPr fontId="1"/>
  </si>
  <si>
    <t>y</t>
    <phoneticPr fontId="1"/>
  </si>
  <si>
    <t>z</t>
    <phoneticPr fontId="1"/>
  </si>
  <si>
    <t>lambda</t>
    <phoneticPr fontId="1"/>
  </si>
  <si>
    <t>rotation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</si>
</sst>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;[Red]\-0.000\ "/>
    <numFmt numFmtId="177" formatCode="0.000E+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096A-1DFF-4D3F-A164-F4072493D2F8}">
  <dimension ref="A1:K44"/>
  <sheetViews>
    <sheetView tabSelected="1" topLeftCell="A13" zoomScale="145" zoomScaleNormal="145" workbookViewId="0">
      <selection activeCell="G22" sqref="G22"/>
    </sheetView>
  </sheetViews>
  <sheetFormatPr defaultColWidth="11.75" defaultRowHeight="18.75" x14ac:dyDescent="0.4"/>
  <cols>
    <col min="1" max="16384" width="11.75" style="2"/>
  </cols>
  <sheetData>
    <row r="1" spans="1:5" x14ac:dyDescent="0.4">
      <c r="A1" s="2" t="s">
        <v>1</v>
      </c>
    </row>
    <row r="2" spans="1:5" x14ac:dyDescent="0.4">
      <c r="B2" s="2" t="s">
        <v>2</v>
      </c>
      <c r="C2" s="2" t="s">
        <v>3</v>
      </c>
      <c r="D2" s="2" t="s">
        <v>4</v>
      </c>
    </row>
    <row r="3" spans="1:5" x14ac:dyDescent="0.4">
      <c r="B3" s="2" t="s">
        <v>2</v>
      </c>
      <c r="C3" s="2" t="s">
        <v>5</v>
      </c>
      <c r="D3" s="2" t="s">
        <v>4</v>
      </c>
      <c r="E3" s="2" t="s">
        <v>6</v>
      </c>
    </row>
    <row r="4" spans="1:5" x14ac:dyDescent="0.4">
      <c r="B4" s="2" t="s">
        <v>7</v>
      </c>
    </row>
    <row r="5" spans="1:5" x14ac:dyDescent="0.4">
      <c r="B5" s="2" t="s">
        <v>8</v>
      </c>
      <c r="C5" s="2" t="s">
        <v>5</v>
      </c>
      <c r="D5" s="2" t="s">
        <v>9</v>
      </c>
    </row>
    <row r="7" spans="1:5" x14ac:dyDescent="0.4">
      <c r="A7" s="2" t="s">
        <v>10</v>
      </c>
    </row>
    <row r="8" spans="1:5" x14ac:dyDescent="0.4">
      <c r="B8" s="2" t="s">
        <v>11</v>
      </c>
      <c r="C8" s="2" t="s">
        <v>3</v>
      </c>
    </row>
    <row r="9" spans="1:5" x14ac:dyDescent="0.4">
      <c r="B9" s="2" t="s">
        <v>12</v>
      </c>
    </row>
    <row r="10" spans="1:5" x14ac:dyDescent="0.4">
      <c r="B10" s="2" t="s">
        <v>13</v>
      </c>
    </row>
    <row r="11" spans="1:5" x14ac:dyDescent="0.4">
      <c r="B11" s="2" t="s">
        <v>14</v>
      </c>
    </row>
    <row r="12" spans="1:5" x14ac:dyDescent="0.4">
      <c r="B12" s="2" t="s">
        <v>15</v>
      </c>
      <c r="C12" s="2" t="s">
        <v>16</v>
      </c>
    </row>
    <row r="14" spans="1:5" x14ac:dyDescent="0.4">
      <c r="A14" s="2" t="s">
        <v>17</v>
      </c>
    </row>
    <row r="15" spans="1:5" x14ac:dyDescent="0.4">
      <c r="B15" s="2" t="s">
        <v>18</v>
      </c>
      <c r="C15" s="2">
        <v>98918.213000000003</v>
      </c>
      <c r="D15" s="2" t="s">
        <v>19</v>
      </c>
    </row>
    <row r="16" spans="1:5" x14ac:dyDescent="0.4">
      <c r="B16" s="2" t="s">
        <v>20</v>
      </c>
      <c r="C16" s="2">
        <v>2057000000</v>
      </c>
      <c r="D16" s="2" t="s">
        <v>21</v>
      </c>
    </row>
    <row r="17" spans="2:11" x14ac:dyDescent="0.4">
      <c r="B17" s="2" t="s">
        <v>22</v>
      </c>
      <c r="C17" s="2">
        <v>4.8099999999999997E-5</v>
      </c>
      <c r="D17" s="2" t="s">
        <v>19</v>
      </c>
      <c r="E17" s="2" t="s">
        <v>23</v>
      </c>
      <c r="F17" s="2" t="s">
        <v>21</v>
      </c>
    </row>
    <row r="18" spans="2:11" x14ac:dyDescent="0.4">
      <c r="B18" s="2" t="s">
        <v>24</v>
      </c>
      <c r="C18" s="2">
        <v>48960000</v>
      </c>
      <c r="D18" s="2" t="s">
        <v>25</v>
      </c>
    </row>
    <row r="19" spans="2:11" x14ac:dyDescent="0.4">
      <c r="B19" s="2" t="s">
        <v>26</v>
      </c>
      <c r="C19" s="2" t="s">
        <v>27</v>
      </c>
      <c r="D19" s="2" t="s">
        <v>28</v>
      </c>
      <c r="E19" s="2" t="s">
        <v>29</v>
      </c>
      <c r="F19" s="2">
        <v>0</v>
      </c>
      <c r="G19" s="2" t="s">
        <v>30</v>
      </c>
      <c r="H19" s="2">
        <v>0</v>
      </c>
      <c r="I19" s="2" t="s">
        <v>30</v>
      </c>
      <c r="J19" s="2">
        <v>0</v>
      </c>
      <c r="K19" s="2" t="s">
        <v>30</v>
      </c>
    </row>
    <row r="20" spans="2:11" x14ac:dyDescent="0.4">
      <c r="B20" s="2" t="s">
        <v>31</v>
      </c>
      <c r="C20" s="2" t="s">
        <v>32</v>
      </c>
      <c r="D20" s="2" t="s">
        <v>18</v>
      </c>
      <c r="E20" s="2">
        <v>-185.42099999999999</v>
      </c>
      <c r="F20" s="2" t="s">
        <v>30</v>
      </c>
      <c r="G20" s="2">
        <v>-0.01</v>
      </c>
      <c r="H20" s="2" t="s">
        <v>30</v>
      </c>
      <c r="I20" s="2">
        <v>-239.91499999999999</v>
      </c>
      <c r="J20" s="2" t="s">
        <v>30</v>
      </c>
    </row>
    <row r="21" spans="2:11" x14ac:dyDescent="0.4">
      <c r="B21" s="2" t="s">
        <v>33</v>
      </c>
      <c r="C21" s="2" t="s">
        <v>34</v>
      </c>
    </row>
    <row r="22" spans="2:11" x14ac:dyDescent="0.4">
      <c r="B22" s="2" t="s">
        <v>35</v>
      </c>
      <c r="C22" s="2">
        <v>5306.8509999999997</v>
      </c>
      <c r="D22" s="2" t="s">
        <v>30</v>
      </c>
    </row>
    <row r="23" spans="2:11" x14ac:dyDescent="0.4">
      <c r="B23" s="2" t="s">
        <v>36</v>
      </c>
      <c r="C23" s="2">
        <v>26394.721000000001</v>
      </c>
      <c r="D23" s="2" t="s">
        <v>30</v>
      </c>
    </row>
    <row r="24" spans="2:11" x14ac:dyDescent="0.4">
      <c r="B24" s="2" t="s">
        <v>37</v>
      </c>
      <c r="C24" s="2">
        <v>2144.4879999999998</v>
      </c>
      <c r="D24" s="2" t="s">
        <v>30</v>
      </c>
    </row>
    <row r="25" spans="2:11" x14ac:dyDescent="0.4">
      <c r="B25" s="2" t="s">
        <v>38</v>
      </c>
      <c r="C25" s="2" t="s">
        <v>32</v>
      </c>
      <c r="D25" s="2" t="s">
        <v>39</v>
      </c>
      <c r="E25" s="2" t="s">
        <v>0</v>
      </c>
      <c r="F25" s="2" t="s">
        <v>31</v>
      </c>
      <c r="G25" s="2" t="s">
        <v>32</v>
      </c>
      <c r="H25" s="2" t="s">
        <v>18</v>
      </c>
      <c r="I25" s="2" t="s">
        <v>40</v>
      </c>
      <c r="J25" s="2" t="s">
        <v>41</v>
      </c>
    </row>
    <row r="26" spans="2:11" x14ac:dyDescent="0.4">
      <c r="B26" s="2" t="s">
        <v>42</v>
      </c>
      <c r="C26" s="2">
        <v>1129000000000</v>
      </c>
      <c r="E26" s="2">
        <f t="shared" ref="E26:E34" si="0">C26*10^(-9)</f>
        <v>1129</v>
      </c>
    </row>
    <row r="27" spans="2:11" x14ac:dyDescent="0.4">
      <c r="B27" s="2" t="s">
        <v>43</v>
      </c>
      <c r="C27" s="2">
        <v>-2718000</v>
      </c>
      <c r="E27" s="2">
        <f t="shared" si="0"/>
        <v>-2.7180000000000004E-3</v>
      </c>
      <c r="H27" s="2" t="s">
        <v>52</v>
      </c>
      <c r="I27" s="2" t="s">
        <v>53</v>
      </c>
      <c r="J27" s="2" t="s">
        <v>54</v>
      </c>
    </row>
    <row r="28" spans="2:11" x14ac:dyDescent="0.4">
      <c r="B28" s="2" t="s">
        <v>44</v>
      </c>
      <c r="C28" s="2">
        <v>-7875000000</v>
      </c>
      <c r="E28" s="2">
        <f t="shared" si="0"/>
        <v>-7.8750000000000009</v>
      </c>
      <c r="G28" s="2" t="s">
        <v>55</v>
      </c>
      <c r="H28" s="1">
        <f>-(-E26+E34+SQRT(E26*E26-2*E26*E34+E34*E34+4*E28*E28))/(2*E28)</f>
        <v>7.3737121405374193</v>
      </c>
      <c r="I28" s="1">
        <v>0</v>
      </c>
      <c r="J28" s="1">
        <f>-(-E26+E34-SQRT(E26*E26-2*E26*E34+E34*E34+4*E28*E28))/(2*E28)</f>
        <v>-0.1356169024421823</v>
      </c>
    </row>
    <row r="29" spans="2:11" x14ac:dyDescent="0.4">
      <c r="B29" s="2" t="s">
        <v>45</v>
      </c>
      <c r="C29" s="2">
        <v>-2718000</v>
      </c>
      <c r="E29" s="2">
        <f t="shared" si="0"/>
        <v>-2.7180000000000004E-3</v>
      </c>
      <c r="G29" s="2" t="s">
        <v>56</v>
      </c>
      <c r="H29" s="1">
        <v>0</v>
      </c>
      <c r="I29" s="1">
        <v>1</v>
      </c>
      <c r="J29" s="1">
        <v>0</v>
      </c>
    </row>
    <row r="30" spans="2:11" x14ac:dyDescent="0.4">
      <c r="B30" s="2" t="s">
        <v>46</v>
      </c>
      <c r="C30" s="2">
        <v>77800000000</v>
      </c>
      <c r="E30" s="2">
        <f t="shared" si="0"/>
        <v>77.800000000000011</v>
      </c>
      <c r="G30" s="2" t="s">
        <v>57</v>
      </c>
      <c r="H30" s="1">
        <v>1</v>
      </c>
      <c r="I30" s="1">
        <v>0</v>
      </c>
      <c r="J30" s="1">
        <v>1</v>
      </c>
    </row>
    <row r="31" spans="2:11" x14ac:dyDescent="0.4">
      <c r="B31" s="2" t="s">
        <v>47</v>
      </c>
      <c r="C31" s="2">
        <v>163200</v>
      </c>
      <c r="E31" s="2">
        <f t="shared" si="0"/>
        <v>1.6320000000000001E-4</v>
      </c>
      <c r="H31" s="1"/>
      <c r="I31" s="1"/>
      <c r="J31" s="1"/>
    </row>
    <row r="32" spans="2:11" x14ac:dyDescent="0.4">
      <c r="B32" s="2" t="s">
        <v>48</v>
      </c>
      <c r="C32" s="2">
        <v>-7875000000</v>
      </c>
      <c r="E32" s="2">
        <f t="shared" si="0"/>
        <v>-7.8750000000000009</v>
      </c>
      <c r="G32" s="2" t="s">
        <v>58</v>
      </c>
      <c r="H32" s="1">
        <f>(1/2)*(-SQRT(E26*E26-2*E26*E34+E34*E34+4*E28*E28)+E26+E34)</f>
        <v>1127.9320168932677</v>
      </c>
      <c r="I32" s="1">
        <f>E30</f>
        <v>77.800000000000011</v>
      </c>
      <c r="J32" s="1">
        <f>(1/2)*(SQRT(E26*E26-2*E26*E34+E34*E34+4*E28*E28)+E26+E34)</f>
        <v>1187.0679831067323</v>
      </c>
    </row>
    <row r="33" spans="2:10" x14ac:dyDescent="0.4">
      <c r="B33" s="2" t="s">
        <v>49</v>
      </c>
      <c r="C33" s="2">
        <v>163200</v>
      </c>
      <c r="E33" s="2">
        <f t="shared" si="0"/>
        <v>1.6320000000000001E-4</v>
      </c>
      <c r="G33" s="2" t="s">
        <v>59</v>
      </c>
      <c r="H33" s="1"/>
      <c r="I33" s="1">
        <f>DEGREES(ATAN(J28/J30))</f>
        <v>-7.7231581838462668</v>
      </c>
      <c r="J33" s="1"/>
    </row>
    <row r="34" spans="2:10" x14ac:dyDescent="0.4">
      <c r="B34" s="2" t="s">
        <v>50</v>
      </c>
      <c r="C34" s="2">
        <v>1186000000000</v>
      </c>
      <c r="E34" s="2">
        <f t="shared" si="0"/>
        <v>1186</v>
      </c>
    </row>
    <row r="35" spans="2:10" x14ac:dyDescent="0.4">
      <c r="B35" s="2" t="s">
        <v>38</v>
      </c>
      <c r="C35" s="2" t="s">
        <v>32</v>
      </c>
      <c r="D35" s="2" t="s">
        <v>39</v>
      </c>
      <c r="E35" s="2" t="s">
        <v>0</v>
      </c>
      <c r="F35" s="2" t="s">
        <v>51</v>
      </c>
      <c r="G35" s="2" t="s">
        <v>40</v>
      </c>
      <c r="H35" s="2" t="s">
        <v>41</v>
      </c>
    </row>
    <row r="36" spans="2:10" x14ac:dyDescent="0.4">
      <c r="B36" s="2" t="s">
        <v>42</v>
      </c>
      <c r="C36" s="2">
        <v>1134000000000</v>
      </c>
    </row>
    <row r="37" spans="2:10" x14ac:dyDescent="0.4">
      <c r="B37" s="2" t="s">
        <v>43</v>
      </c>
      <c r="C37" s="2">
        <v>-2899000</v>
      </c>
      <c r="H37" s="1"/>
      <c r="I37" s="1"/>
      <c r="J37" s="1"/>
    </row>
    <row r="38" spans="2:10" x14ac:dyDescent="0.4">
      <c r="B38" s="2" t="s">
        <v>44</v>
      </c>
      <c r="C38" s="2">
        <v>-12280000000</v>
      </c>
      <c r="H38" s="1"/>
      <c r="I38" s="1"/>
      <c r="J38" s="1"/>
    </row>
    <row r="39" spans="2:10" x14ac:dyDescent="0.4">
      <c r="B39" s="2" t="s">
        <v>45</v>
      </c>
      <c r="C39" s="2">
        <v>-2899000</v>
      </c>
      <c r="H39" s="1"/>
      <c r="I39" s="1"/>
      <c r="J39" s="1"/>
    </row>
    <row r="40" spans="2:10" x14ac:dyDescent="0.4">
      <c r="B40" s="2" t="s">
        <v>46</v>
      </c>
      <c r="C40" s="2">
        <v>86890000000</v>
      </c>
      <c r="H40" s="1"/>
      <c r="I40" s="1"/>
      <c r="J40" s="1"/>
    </row>
    <row r="41" spans="2:10" x14ac:dyDescent="0.4">
      <c r="B41" s="2" t="s">
        <v>47</v>
      </c>
      <c r="C41" s="2">
        <v>-71000.22</v>
      </c>
      <c r="H41" s="1"/>
      <c r="I41" s="1"/>
      <c r="J41" s="1"/>
    </row>
    <row r="42" spans="2:10" x14ac:dyDescent="0.4">
      <c r="B42" s="2" t="s">
        <v>48</v>
      </c>
      <c r="C42" s="2">
        <v>-12280000000</v>
      </c>
      <c r="H42" s="1"/>
      <c r="I42" s="1"/>
      <c r="J42" s="1"/>
    </row>
    <row r="43" spans="2:10" x14ac:dyDescent="0.4">
      <c r="B43" s="2" t="s">
        <v>49</v>
      </c>
      <c r="C43" s="2">
        <v>-71000.22</v>
      </c>
    </row>
    <row r="44" spans="2:10" x14ac:dyDescent="0.4">
      <c r="B44" s="2" t="s">
        <v>50</v>
      </c>
      <c r="C44" s="2">
        <v>1190000000000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2021-06-15T05:30:28Z</dcterms:created>
  <dcterms:modified xsi:type="dcterms:W3CDTF">2022-10-02T06:13:26Z</dcterms:modified>
</cp:coreProperties>
</file>