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imoto kazuki\OneDrive\ドキュメント\BIRDMAN\STUDY\新設計シート\"/>
    </mc:Choice>
  </mc:AlternateContent>
  <xr:revisionPtr revIDLastSave="158" documentId="13_ncr:1_{C5C8A8B9-9152-497F-884C-7D065248CBCB}" xr6:coauthVersionLast="43" xr6:coauthVersionMax="43" xr10:uidLastSave="{9B58A176-B554-4D91-9C70-AEBE802E0164}"/>
  <bookViews>
    <workbookView xWindow="-108" yWindow="-108" windowWidth="23256" windowHeight="12576" xr2:uid="{F11793A5-0F44-4433-A714-B6D66D2ED390}"/>
  </bookViews>
  <sheets>
    <sheet name="ug=-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2" l="1"/>
  <c r="G6" i="2" l="1"/>
  <c r="M6" i="2" l="1"/>
  <c r="G7" i="2"/>
  <c r="M7" i="2" l="1"/>
  <c r="G8" i="2"/>
  <c r="G9" i="2"/>
  <c r="M9" i="2" l="1"/>
  <c r="M8" i="2"/>
  <c r="G10" i="2"/>
  <c r="M10" i="2" l="1"/>
  <c r="G11" i="2"/>
  <c r="H9" i="2"/>
  <c r="I3" i="2"/>
  <c r="H2" i="2"/>
  <c r="M11" i="2" l="1"/>
  <c r="O11" i="2"/>
  <c r="N11" i="2"/>
  <c r="N5" i="2"/>
  <c r="N6" i="2"/>
  <c r="N7" i="2"/>
  <c r="N9" i="2"/>
  <c r="N8" i="2"/>
  <c r="N10" i="2"/>
  <c r="I10" i="2" s="1"/>
  <c r="I2" i="2"/>
  <c r="J3" i="2"/>
  <c r="H5" i="2"/>
  <c r="H7" i="2"/>
  <c r="H6" i="2"/>
  <c r="H8" i="2"/>
  <c r="H10" i="2"/>
  <c r="G12" i="2"/>
  <c r="O5" i="2" l="1"/>
  <c r="O6" i="2"/>
  <c r="O7" i="2"/>
  <c r="O9" i="2"/>
  <c r="O8" i="2"/>
  <c r="O10" i="2"/>
  <c r="O12" i="2"/>
  <c r="M12" i="2"/>
  <c r="N12" i="2"/>
  <c r="I11" i="2"/>
  <c r="H11" i="2"/>
  <c r="I5" i="2"/>
  <c r="I6" i="2"/>
  <c r="I7" i="2"/>
  <c r="I8" i="2"/>
  <c r="I9" i="2"/>
  <c r="G13" i="2"/>
  <c r="K3" i="2"/>
  <c r="J2" i="2"/>
  <c r="P5" i="2" l="1"/>
  <c r="P6" i="2"/>
  <c r="P7" i="2"/>
  <c r="P9" i="2"/>
  <c r="P8" i="2"/>
  <c r="P10" i="2"/>
  <c r="P11" i="2"/>
  <c r="P12" i="2"/>
  <c r="K12" i="2" s="1"/>
  <c r="N13" i="2"/>
  <c r="M13" i="2"/>
  <c r="Q13" i="2"/>
  <c r="O13" i="2"/>
  <c r="P13" i="2"/>
  <c r="L3" i="2"/>
  <c r="K2" i="2"/>
  <c r="G14" i="2"/>
  <c r="J5" i="2"/>
  <c r="J7" i="2"/>
  <c r="J6" i="2"/>
  <c r="J8" i="2"/>
  <c r="J9" i="2"/>
  <c r="J10" i="2"/>
  <c r="I12" i="2"/>
  <c r="H12" i="2"/>
  <c r="J12" i="2"/>
  <c r="J11" i="2"/>
  <c r="Q5" i="2" l="1"/>
  <c r="Q6" i="2"/>
  <c r="Q7" i="2"/>
  <c r="Q9" i="2"/>
  <c r="Q8" i="2"/>
  <c r="Q10" i="2"/>
  <c r="Q11" i="2"/>
  <c r="Q12" i="2"/>
  <c r="M14" i="2"/>
  <c r="Q14" i="2"/>
  <c r="N14" i="2"/>
  <c r="O14" i="2"/>
  <c r="P14" i="2"/>
  <c r="L13" i="2"/>
  <c r="L2" i="2"/>
  <c r="I13" i="2"/>
  <c r="H13" i="2"/>
  <c r="K13" i="2"/>
  <c r="J13" i="2"/>
  <c r="K5" i="2"/>
  <c r="K6" i="2"/>
  <c r="K7" i="2"/>
  <c r="K8" i="2"/>
  <c r="K9" i="2"/>
  <c r="K10" i="2"/>
  <c r="K11" i="2"/>
  <c r="G15" i="2"/>
  <c r="P15" i="2" l="1"/>
  <c r="O15" i="2"/>
  <c r="M15" i="2"/>
  <c r="Q15" i="2"/>
  <c r="N15" i="2"/>
  <c r="G16" i="2"/>
  <c r="I14" i="2"/>
  <c r="L14" i="2"/>
  <c r="H14" i="2"/>
  <c r="K14" i="2"/>
  <c r="J14" i="2"/>
  <c r="L5" i="2"/>
  <c r="L7" i="2"/>
  <c r="L6" i="2"/>
  <c r="L8" i="2"/>
  <c r="L9" i="2"/>
  <c r="L10" i="2"/>
  <c r="L11" i="2"/>
  <c r="L12" i="2"/>
  <c r="O16" i="2" l="1"/>
  <c r="P16" i="2"/>
  <c r="M16" i="2"/>
  <c r="Q16" i="2"/>
  <c r="N16" i="2"/>
  <c r="I15" i="2"/>
  <c r="L15" i="2"/>
  <c r="H15" i="2"/>
  <c r="K15" i="2"/>
  <c r="J15" i="2"/>
  <c r="G17" i="2"/>
  <c r="N17" i="2" l="1"/>
  <c r="M17" i="2"/>
  <c r="O17" i="2"/>
  <c r="P17" i="2"/>
  <c r="Q17" i="2"/>
  <c r="G18" i="2"/>
  <c r="K16" i="2"/>
  <c r="I16" i="2"/>
  <c r="L16" i="2"/>
  <c r="J16" i="2"/>
  <c r="H16" i="2"/>
  <c r="M18" i="2" l="1"/>
  <c r="Q18" i="2"/>
  <c r="P18" i="2"/>
  <c r="N18" i="2"/>
  <c r="O18" i="2"/>
  <c r="G19" i="2"/>
  <c r="K17" i="2"/>
  <c r="I17" i="2"/>
  <c r="J17" i="2"/>
  <c r="H17" i="2"/>
  <c r="L17" i="2"/>
  <c r="P19" i="2" l="1"/>
  <c r="M19" i="2"/>
  <c r="Q19" i="2"/>
  <c r="N19" i="2"/>
  <c r="O19" i="2"/>
  <c r="G20" i="2"/>
  <c r="K18" i="2"/>
  <c r="I18" i="2"/>
  <c r="L18" i="2"/>
  <c r="J18" i="2"/>
  <c r="H18" i="2"/>
  <c r="O20" i="2" l="1"/>
  <c r="N20" i="2"/>
  <c r="P20" i="2"/>
  <c r="M20" i="2"/>
  <c r="Q20" i="2"/>
  <c r="G21" i="2"/>
  <c r="K19" i="2"/>
  <c r="I19" i="2"/>
  <c r="J19" i="2"/>
  <c r="H19" i="2"/>
  <c r="L19" i="2"/>
  <c r="N21" i="2" l="1"/>
  <c r="Q21" i="2"/>
  <c r="O21" i="2"/>
  <c r="P21" i="2"/>
  <c r="M21" i="2"/>
  <c r="G22" i="2"/>
  <c r="K20" i="2"/>
  <c r="I20" i="2"/>
  <c r="L20" i="2"/>
  <c r="J20" i="2"/>
  <c r="H20" i="2"/>
  <c r="M22" i="2" l="1"/>
  <c r="Q22" i="2"/>
  <c r="N22" i="2"/>
  <c r="O22" i="2"/>
  <c r="P22" i="2"/>
  <c r="G23" i="2"/>
  <c r="K21" i="2"/>
  <c r="J21" i="2"/>
  <c r="I21" i="2"/>
  <c r="L21" i="2"/>
  <c r="H21" i="2"/>
  <c r="P23" i="2" l="1"/>
  <c r="O23" i="2"/>
  <c r="M23" i="2"/>
  <c r="Q23" i="2"/>
  <c r="N23" i="2"/>
  <c r="G24" i="2"/>
  <c r="K22" i="2"/>
  <c r="J22" i="2"/>
  <c r="I22" i="2"/>
  <c r="L22" i="2"/>
  <c r="H22" i="2"/>
  <c r="O24" i="2" l="1"/>
  <c r="P24" i="2"/>
  <c r="M24" i="2"/>
  <c r="Q24" i="2"/>
  <c r="N24" i="2"/>
  <c r="G25" i="2"/>
  <c r="K23" i="2"/>
  <c r="J23" i="2"/>
  <c r="I23" i="2"/>
  <c r="L23" i="2"/>
  <c r="H23" i="2"/>
  <c r="N25" i="2" l="1"/>
  <c r="M25" i="2"/>
  <c r="O25" i="2"/>
  <c r="P25" i="2"/>
  <c r="Q25" i="2"/>
  <c r="G26" i="2"/>
  <c r="K24" i="2"/>
  <c r="J24" i="2"/>
  <c r="I24" i="2"/>
  <c r="L24" i="2"/>
  <c r="H24" i="2"/>
  <c r="M26" i="2" l="1"/>
  <c r="Q26" i="2"/>
  <c r="N26" i="2"/>
  <c r="P26" i="2"/>
  <c r="O26" i="2"/>
  <c r="I25" i="2"/>
  <c r="H25" i="2"/>
  <c r="L25" i="2"/>
  <c r="K25" i="2"/>
  <c r="J25" i="2"/>
  <c r="G27" i="2"/>
  <c r="P27" i="2" l="1"/>
  <c r="O27" i="2"/>
  <c r="M27" i="2"/>
  <c r="Q27" i="2"/>
  <c r="N27" i="2"/>
  <c r="I26" i="2"/>
  <c r="J26" i="2"/>
  <c r="H26" i="2"/>
  <c r="L26" i="2"/>
  <c r="K26" i="2"/>
  <c r="G28" i="2"/>
  <c r="O28" i="2" l="1"/>
  <c r="P28" i="2"/>
  <c r="M28" i="2"/>
  <c r="Q28" i="2"/>
  <c r="N28" i="2"/>
  <c r="G29" i="2"/>
  <c r="I27" i="2"/>
  <c r="K27" i="2"/>
  <c r="J27" i="2"/>
  <c r="H27" i="2"/>
  <c r="L27" i="2"/>
  <c r="N29" i="2" l="1"/>
  <c r="M29" i="2"/>
  <c r="O29" i="2"/>
  <c r="P29" i="2"/>
  <c r="Q29" i="2"/>
  <c r="I28" i="2"/>
  <c r="L28" i="2"/>
  <c r="K28" i="2"/>
  <c r="J28" i="2"/>
  <c r="H28" i="2"/>
  <c r="G30" i="2"/>
  <c r="M30" i="2" l="1"/>
  <c r="Q30" i="2"/>
  <c r="N30" i="2"/>
  <c r="O30" i="2"/>
  <c r="P30" i="2"/>
  <c r="G31" i="2"/>
  <c r="I29" i="2"/>
  <c r="H29" i="2"/>
  <c r="L29" i="2"/>
  <c r="K29" i="2"/>
  <c r="J29" i="2"/>
  <c r="P31" i="2" l="1"/>
  <c r="O31" i="2"/>
  <c r="M31" i="2"/>
  <c r="Q31" i="2"/>
  <c r="N31" i="2"/>
  <c r="I30" i="2"/>
  <c r="L30" i="2"/>
  <c r="H30" i="2"/>
  <c r="J30" i="2"/>
  <c r="K30" i="2"/>
  <c r="G32" i="2"/>
  <c r="O32" i="2" l="1"/>
  <c r="P32" i="2"/>
  <c r="N32" i="2"/>
  <c r="M32" i="2"/>
  <c r="Q32" i="2"/>
  <c r="I31" i="2"/>
  <c r="L31" i="2"/>
  <c r="H31" i="2"/>
  <c r="K31" i="2"/>
  <c r="J31" i="2"/>
  <c r="G33" i="2"/>
  <c r="N33" i="2" l="1"/>
  <c r="Q33" i="2"/>
  <c r="O33" i="2"/>
  <c r="P33" i="2"/>
  <c r="M33" i="2"/>
  <c r="I32" i="2"/>
  <c r="L32" i="2"/>
  <c r="H32" i="2"/>
  <c r="J32" i="2"/>
  <c r="K32" i="2"/>
  <c r="G34" i="2"/>
  <c r="M34" i="2" l="1"/>
  <c r="Q34" i="2"/>
  <c r="P34" i="2"/>
  <c r="N34" i="2"/>
  <c r="O34" i="2"/>
  <c r="G35" i="2"/>
  <c r="I33" i="2"/>
  <c r="L33" i="2"/>
  <c r="H33" i="2"/>
  <c r="K33" i="2"/>
  <c r="J33" i="2"/>
  <c r="P35" i="2" l="1"/>
  <c r="M35" i="2"/>
  <c r="Q35" i="2"/>
  <c r="N35" i="2"/>
  <c r="O35" i="2"/>
  <c r="L34" i="2"/>
  <c r="H34" i="2"/>
  <c r="J34" i="2"/>
  <c r="I34" i="2"/>
  <c r="K34" i="2"/>
  <c r="G36" i="2"/>
  <c r="O36" i="2" l="1"/>
  <c r="P36" i="2"/>
  <c r="N36" i="2"/>
  <c r="M36" i="2"/>
  <c r="Q36" i="2"/>
  <c r="G37" i="2"/>
  <c r="L35" i="2"/>
  <c r="H35" i="2"/>
  <c r="J35" i="2"/>
  <c r="K35" i="2"/>
  <c r="I35" i="2"/>
  <c r="N37" i="2" l="1"/>
  <c r="M37" i="2"/>
  <c r="O37" i="2"/>
  <c r="P37" i="2"/>
  <c r="Q37" i="2"/>
  <c r="L36" i="2"/>
  <c r="H36" i="2"/>
  <c r="J36" i="2"/>
  <c r="K36" i="2"/>
  <c r="I36" i="2"/>
  <c r="G38" i="2"/>
  <c r="M38" i="2" l="1"/>
  <c r="Q38" i="2"/>
  <c r="P38" i="2"/>
  <c r="N38" i="2"/>
  <c r="O38" i="2"/>
  <c r="G39" i="2"/>
  <c r="L37" i="2"/>
  <c r="H37" i="2"/>
  <c r="J37" i="2"/>
  <c r="K37" i="2"/>
  <c r="I37" i="2"/>
  <c r="P39" i="2" l="1"/>
  <c r="M39" i="2"/>
  <c r="Q39" i="2"/>
  <c r="N39" i="2"/>
  <c r="O39" i="2"/>
  <c r="L38" i="2"/>
  <c r="H38" i="2"/>
  <c r="J38" i="2"/>
  <c r="I38" i="2"/>
  <c r="K38" i="2"/>
  <c r="G40" i="2"/>
  <c r="O40" i="2" l="1"/>
  <c r="N40" i="2"/>
  <c r="P40" i="2"/>
  <c r="M40" i="2"/>
  <c r="Q40" i="2"/>
  <c r="G41" i="2"/>
  <c r="L39" i="2"/>
  <c r="H39" i="2"/>
  <c r="J39" i="2"/>
  <c r="K39" i="2"/>
  <c r="I39" i="2"/>
  <c r="N41" i="2" l="1"/>
  <c r="O41" i="2"/>
  <c r="M41" i="2"/>
  <c r="P41" i="2"/>
  <c r="Q41" i="2"/>
  <c r="L40" i="2"/>
  <c r="H40" i="2"/>
  <c r="J40" i="2"/>
  <c r="K40" i="2"/>
  <c r="I40" i="2"/>
  <c r="G42" i="2"/>
  <c r="M42" i="2" l="1"/>
  <c r="Q42" i="2"/>
  <c r="P42" i="2"/>
  <c r="N42" i="2"/>
  <c r="O42" i="2"/>
  <c r="G43" i="2"/>
  <c r="L41" i="2"/>
  <c r="H41" i="2"/>
  <c r="J41" i="2"/>
  <c r="K41" i="2"/>
  <c r="I41" i="2"/>
  <c r="P43" i="2" l="1"/>
  <c r="M43" i="2"/>
  <c r="Q43" i="2"/>
  <c r="N43" i="2"/>
  <c r="O43" i="2"/>
  <c r="L42" i="2"/>
  <c r="H42" i="2"/>
  <c r="J42" i="2"/>
  <c r="K42" i="2"/>
  <c r="I42" i="2"/>
  <c r="G44" i="2"/>
  <c r="O44" i="2" l="1"/>
  <c r="P44" i="2"/>
  <c r="N44" i="2"/>
  <c r="M44" i="2"/>
  <c r="Q44" i="2"/>
  <c r="G45" i="2"/>
  <c r="L43" i="2"/>
  <c r="H43" i="2"/>
  <c r="J43" i="2"/>
  <c r="K43" i="2"/>
  <c r="I43" i="2"/>
  <c r="N45" i="2" l="1"/>
  <c r="M45" i="2"/>
  <c r="O45" i="2"/>
  <c r="P45" i="2"/>
  <c r="Q45" i="2"/>
  <c r="L44" i="2"/>
  <c r="H44" i="2"/>
  <c r="J44" i="2"/>
  <c r="K44" i="2"/>
  <c r="I44" i="2"/>
  <c r="G46" i="2"/>
  <c r="M46" i="2" l="1"/>
  <c r="Q46" i="2"/>
  <c r="P46" i="2"/>
  <c r="N46" i="2"/>
  <c r="O46" i="2"/>
  <c r="L45" i="2"/>
  <c r="H45" i="2"/>
  <c r="J45" i="2"/>
  <c r="K45" i="2"/>
  <c r="I45" i="2"/>
  <c r="G47" i="2"/>
  <c r="P47" i="2" l="1"/>
  <c r="M47" i="2"/>
  <c r="Q47" i="2"/>
  <c r="N47" i="2"/>
  <c r="O47" i="2"/>
  <c r="L46" i="2"/>
  <c r="H46" i="2"/>
  <c r="J46" i="2"/>
  <c r="K46" i="2"/>
  <c r="I46" i="2"/>
  <c r="G48" i="2"/>
  <c r="O48" i="2" l="1"/>
  <c r="P48" i="2"/>
  <c r="N48" i="2"/>
  <c r="M48" i="2"/>
  <c r="Q48" i="2"/>
  <c r="G49" i="2"/>
  <c r="L47" i="2"/>
  <c r="H47" i="2"/>
  <c r="J47" i="2"/>
  <c r="K47" i="2"/>
  <c r="I47" i="2"/>
  <c r="N49" i="2" l="1"/>
  <c r="M49" i="2"/>
  <c r="O49" i="2"/>
  <c r="P49" i="2"/>
  <c r="Q49" i="2"/>
  <c r="L48" i="2"/>
  <c r="H48" i="2"/>
  <c r="J48" i="2"/>
  <c r="K48" i="2"/>
  <c r="I48" i="2"/>
  <c r="G50" i="2"/>
  <c r="M50" i="2" l="1"/>
  <c r="Q50" i="2"/>
  <c r="N50" i="2"/>
  <c r="P50" i="2"/>
  <c r="O50" i="2"/>
  <c r="L49" i="2"/>
  <c r="H49" i="2"/>
  <c r="J49" i="2"/>
  <c r="K49" i="2"/>
  <c r="I49" i="2"/>
  <c r="L50" i="2" l="1"/>
  <c r="H50" i="2"/>
  <c r="K50" i="2"/>
  <c r="J50" i="2"/>
  <c r="I50" i="2"/>
</calcChain>
</file>

<file path=xl/sharedStrings.xml><?xml version="1.0" encoding="utf-8"?>
<sst xmlns="http://schemas.openxmlformats.org/spreadsheetml/2006/main" count="27" uniqueCount="23">
  <si>
    <t>S</t>
    <phoneticPr fontId="1"/>
  </si>
  <si>
    <t>b</t>
    <phoneticPr fontId="1"/>
  </si>
  <si>
    <t>m^2</t>
    <phoneticPr fontId="1"/>
  </si>
  <si>
    <t>m</t>
    <phoneticPr fontId="1"/>
  </si>
  <si>
    <t>-</t>
    <phoneticPr fontId="1"/>
  </si>
  <si>
    <t>ug</t>
    <phoneticPr fontId="1"/>
  </si>
  <si>
    <t>m/s</t>
    <phoneticPr fontId="1"/>
  </si>
  <si>
    <t>g</t>
    <phoneticPr fontId="1"/>
  </si>
  <si>
    <t>m/s^2</t>
    <phoneticPr fontId="1"/>
  </si>
  <si>
    <t>h</t>
    <phoneticPr fontId="1"/>
  </si>
  <si>
    <t>ρ</t>
    <phoneticPr fontId="1"/>
  </si>
  <si>
    <t>kg/m^3</t>
    <phoneticPr fontId="1"/>
  </si>
  <si>
    <t>N*m</t>
    <phoneticPr fontId="1"/>
  </si>
  <si>
    <t>KE0</t>
    <phoneticPr fontId="1"/>
  </si>
  <si>
    <t>CDp0</t>
    <phoneticPr fontId="1"/>
  </si>
  <si>
    <t>CDp/CL</t>
    <phoneticPr fontId="1"/>
  </si>
  <si>
    <t>CL0</t>
    <phoneticPr fontId="1"/>
  </si>
  <si>
    <t>ΔCL</t>
    <phoneticPr fontId="1"/>
  </si>
  <si>
    <t>飛距離  R [m]</t>
    <rPh sb="0" eb="3">
      <t>ヒキョリ</t>
    </rPh>
    <phoneticPr fontId="1"/>
  </si>
  <si>
    <t>M [kg]</t>
    <phoneticPr fontId="1"/>
  </si>
  <si>
    <t>対気速度 [m/s]</t>
    <rPh sb="0" eb="4">
      <t>タイキソクド</t>
    </rPh>
    <phoneticPr fontId="1"/>
  </si>
  <si>
    <t>対地速度 [m/s]</t>
    <rPh sb="0" eb="2">
      <t>タイチ</t>
    </rPh>
    <rPh sb="2" eb="4">
      <t>ソクド</t>
    </rPh>
    <phoneticPr fontId="1"/>
  </si>
  <si>
    <t>揚力係数 CL [-]</t>
    <rPh sb="0" eb="2">
      <t>ヨウリョク</t>
    </rPh>
    <rPh sb="2" eb="4">
      <t>ケイスウ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</si>
</sst>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_ ;[Red]\-0.0\ "/>
    <numFmt numFmtId="178" formatCode="0.000_ ;[Red]\-0.000\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8" fontId="0" fillId="0" borderId="1" xfId="0" applyNumberFormat="1" applyBorder="1">
      <alignment vertical="center"/>
    </xf>
    <xf numFmtId="178" fontId="0" fillId="0" borderId="0" xfId="0" applyNumberFormat="1" applyBorder="1">
      <alignment vertical="center"/>
    </xf>
    <xf numFmtId="178" fontId="0" fillId="0" borderId="1" xfId="0" applyNumberFormat="1" applyFill="1" applyBorder="1">
      <alignment vertical="center"/>
    </xf>
    <xf numFmtId="177" fontId="0" fillId="0" borderId="1" xfId="0" applyNumberFormat="1" applyBorder="1">
      <alignment vertical="center"/>
    </xf>
    <xf numFmtId="178" fontId="0" fillId="3" borderId="1" xfId="0" applyNumberFormat="1" applyFill="1" applyBorder="1">
      <alignment vertical="center"/>
    </xf>
    <xf numFmtId="177" fontId="0" fillId="0" borderId="2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8" fontId="0" fillId="0" borderId="2" xfId="0" applyNumberFormat="1" applyBorder="1">
      <alignment vertical="center"/>
    </xf>
    <xf numFmtId="178" fontId="0" fillId="0" borderId="0" xfId="0" applyNumberFormat="1" applyFill="1" applyBorder="1">
      <alignment vertical="center"/>
    </xf>
    <xf numFmtId="178" fontId="0" fillId="3" borderId="1" xfId="0" applyNumberForma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4"/>
          <c:order val="0"/>
          <c:tx>
            <c:strRef>
              <c:f>'ug=-1'!$H$2</c:f>
              <c:strCache>
                <c:ptCount val="1"/>
                <c:pt idx="0">
                  <c:v>8.0 </c:v>
                </c:pt>
              </c:strCache>
            </c:strRef>
          </c:tx>
          <c:spPr>
            <a:ln w="762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'ug=-1'!$G$5:$G$50</c:f>
              <c:numCache>
                <c:formatCode>0.0_ ;[Red]\-0.0\ </c:formatCode>
                <c:ptCount val="46"/>
                <c:pt idx="0">
                  <c:v>80</c:v>
                </c:pt>
                <c:pt idx="1">
                  <c:v>80.5</c:v>
                </c:pt>
                <c:pt idx="2">
                  <c:v>81</c:v>
                </c:pt>
                <c:pt idx="3">
                  <c:v>81.5</c:v>
                </c:pt>
                <c:pt idx="4">
                  <c:v>82</c:v>
                </c:pt>
                <c:pt idx="5">
                  <c:v>82.5</c:v>
                </c:pt>
                <c:pt idx="6">
                  <c:v>83</c:v>
                </c:pt>
                <c:pt idx="7">
                  <c:v>83.5</c:v>
                </c:pt>
                <c:pt idx="8">
                  <c:v>84</c:v>
                </c:pt>
                <c:pt idx="9">
                  <c:v>84.5</c:v>
                </c:pt>
                <c:pt idx="10">
                  <c:v>85</c:v>
                </c:pt>
                <c:pt idx="11">
                  <c:v>85.5</c:v>
                </c:pt>
                <c:pt idx="12">
                  <c:v>86</c:v>
                </c:pt>
                <c:pt idx="13">
                  <c:v>86.5</c:v>
                </c:pt>
                <c:pt idx="14">
                  <c:v>87</c:v>
                </c:pt>
                <c:pt idx="15">
                  <c:v>87.5</c:v>
                </c:pt>
                <c:pt idx="16">
                  <c:v>88</c:v>
                </c:pt>
                <c:pt idx="17">
                  <c:v>88.5</c:v>
                </c:pt>
                <c:pt idx="18">
                  <c:v>89</c:v>
                </c:pt>
                <c:pt idx="19">
                  <c:v>89.5</c:v>
                </c:pt>
                <c:pt idx="20">
                  <c:v>90</c:v>
                </c:pt>
                <c:pt idx="21">
                  <c:v>90.5</c:v>
                </c:pt>
                <c:pt idx="22">
                  <c:v>91</c:v>
                </c:pt>
                <c:pt idx="23">
                  <c:v>91.5</c:v>
                </c:pt>
                <c:pt idx="24">
                  <c:v>92</c:v>
                </c:pt>
                <c:pt idx="25">
                  <c:v>92.5</c:v>
                </c:pt>
                <c:pt idx="26">
                  <c:v>93</c:v>
                </c:pt>
                <c:pt idx="27">
                  <c:v>93.5</c:v>
                </c:pt>
                <c:pt idx="28">
                  <c:v>94</c:v>
                </c:pt>
                <c:pt idx="29">
                  <c:v>94.5</c:v>
                </c:pt>
                <c:pt idx="30">
                  <c:v>95</c:v>
                </c:pt>
                <c:pt idx="31">
                  <c:v>95.5</c:v>
                </c:pt>
                <c:pt idx="32">
                  <c:v>96</c:v>
                </c:pt>
                <c:pt idx="33">
                  <c:v>96.5</c:v>
                </c:pt>
                <c:pt idx="34">
                  <c:v>97</c:v>
                </c:pt>
                <c:pt idx="35">
                  <c:v>97.5</c:v>
                </c:pt>
                <c:pt idx="36">
                  <c:v>98</c:v>
                </c:pt>
                <c:pt idx="37">
                  <c:v>98.5</c:v>
                </c:pt>
                <c:pt idx="38">
                  <c:v>99</c:v>
                </c:pt>
                <c:pt idx="39">
                  <c:v>99.5</c:v>
                </c:pt>
                <c:pt idx="40">
                  <c:v>100</c:v>
                </c:pt>
                <c:pt idx="41">
                  <c:v>100.5</c:v>
                </c:pt>
                <c:pt idx="42">
                  <c:v>101</c:v>
                </c:pt>
                <c:pt idx="43">
                  <c:v>101.5</c:v>
                </c:pt>
                <c:pt idx="44">
                  <c:v>102</c:v>
                </c:pt>
                <c:pt idx="45">
                  <c:v>102.5</c:v>
                </c:pt>
              </c:numCache>
            </c:numRef>
          </c:xVal>
          <c:yVal>
            <c:numRef>
              <c:f>'ug=-1'!$H$5:$H$50</c:f>
              <c:numCache>
                <c:formatCode>0.000_ ;[Red]\-0.000\ </c:formatCode>
                <c:ptCount val="46"/>
                <c:pt idx="0">
                  <c:v>373.41371147689949</c:v>
                </c:pt>
                <c:pt idx="1">
                  <c:v>372.47056966948725</c:v>
                </c:pt>
                <c:pt idx="2">
                  <c:v>371.50910956580088</c:v>
                </c:pt>
                <c:pt idx="3">
                  <c:v>370.52997958185074</c:v>
                </c:pt>
                <c:pt idx="4">
                  <c:v>369.53381796375533</c:v>
                </c:pt>
                <c:pt idx="5">
                  <c:v>368.52125263443469</c:v>
                </c:pt>
                <c:pt idx="6">
                  <c:v>367.49290105949456</c:v>
                </c:pt>
                <c:pt idx="7">
                  <c:v>366.44937013155953</c:v>
                </c:pt>
                <c:pt idx="8">
                  <c:v>365.39125607232211</c:v>
                </c:pt>
                <c:pt idx="9">
                  <c:v>364.31914435157006</c:v>
                </c:pt>
                <c:pt idx="10">
                  <c:v>363.23360962246386</c:v>
                </c:pt>
                <c:pt idx="11">
                  <c:v>362.13521567234363</c:v>
                </c:pt>
                <c:pt idx="12">
                  <c:v>361.02451538834652</c:v>
                </c:pt>
                <c:pt idx="13">
                  <c:v>359.90205073713429</c:v>
                </c:pt>
                <c:pt idx="14">
                  <c:v>358.76835275803489</c:v>
                </c:pt>
                <c:pt idx="15">
                  <c:v>357.62394156891634</c:v>
                </c:pt>
                <c:pt idx="16">
                  <c:v>356.46932638412591</c:v>
                </c:pt>
                <c:pt idx="17">
                  <c:v>355.30500554383957</c:v>
                </c:pt>
                <c:pt idx="18">
                  <c:v>354.13146655418097</c:v>
                </c:pt>
                <c:pt idx="19">
                  <c:v>352.94918613748911</c:v>
                </c:pt>
                <c:pt idx="20">
                  <c:v>351.75863029212559</c:v>
                </c:pt>
                <c:pt idx="21">
                  <c:v>350.56025436123082</c:v>
                </c:pt>
                <c:pt idx="22">
                  <c:v>349.35450310985686</c:v>
                </c:pt>
                <c:pt idx="23">
                  <c:v>348.14181080991972</c:v>
                </c:pt>
                <c:pt idx="24">
                  <c:v>346.92260133243423</c:v>
                </c:pt>
                <c:pt idx="25">
                  <c:v>345.69728824651071</c:v>
                </c:pt>
                <c:pt idx="26">
                  <c:v>344.4662749246109</c:v>
                </c:pt>
                <c:pt idx="27">
                  <c:v>343.22995465358059</c:v>
                </c:pt>
                <c:pt idx="28">
                  <c:v>341.98871075099078</c:v>
                </c:pt>
                <c:pt idx="29">
                  <c:v>340.74291668634123</c:v>
                </c:pt>
                <c:pt idx="30">
                  <c:v>339.49293620669567</c:v>
                </c:pt>
                <c:pt idx="31">
                  <c:v>338.23912346633523</c:v>
                </c:pt>
                <c:pt idx="32">
                  <c:v>336.98182316003681</c:v>
                </c:pt>
                <c:pt idx="33">
                  <c:v>335.72137065959686</c:v>
                </c:pt>
                <c:pt idx="34">
                  <c:v>334.45809215324113</c:v>
                </c:pt>
                <c:pt idx="35">
                  <c:v>333.19230478757515</c:v>
                </c:pt>
                <c:pt idx="36">
                  <c:v>331.92431681174878</c:v>
                </c:pt>
                <c:pt idx="37">
                  <c:v>330.65442772352128</c:v>
                </c:pt>
                <c:pt idx="38">
                  <c:v>329.38292841693209</c:v>
                </c:pt>
                <c:pt idx="39">
                  <c:v>328.11010133129514</c:v>
                </c:pt>
                <c:pt idx="40">
                  <c:v>326.83622060125123</c:v>
                </c:pt>
                <c:pt idx="41">
                  <c:v>325.56155220762554</c:v>
                </c:pt>
                <c:pt idx="42">
                  <c:v>324.28635412885353</c:v>
                </c:pt>
                <c:pt idx="43">
                  <c:v>323.01087649274882</c:v>
                </c:pt>
                <c:pt idx="44">
                  <c:v>321.73536172840397</c:v>
                </c:pt>
                <c:pt idx="45">
                  <c:v>320.46004471802416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B0-417E-A643-D700934EA171}"/>
            </c:ext>
          </c:extLst>
        </c:ser>
        <c:ser>
          <c:idx val="5"/>
          <c:order val="1"/>
          <c:tx>
            <c:strRef>
              <c:f>'ug=-1'!$I$2</c:f>
              <c:strCache>
                <c:ptCount val="1"/>
                <c:pt idx="0">
                  <c:v>9.0 </c:v>
                </c:pt>
              </c:strCache>
            </c:strRef>
          </c:tx>
          <c:spPr>
            <a:ln w="762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'ug=-1'!$G$5:$G$50</c:f>
              <c:numCache>
                <c:formatCode>0.0_ ;[Red]\-0.0\ </c:formatCode>
                <c:ptCount val="46"/>
                <c:pt idx="0">
                  <c:v>80</c:v>
                </c:pt>
                <c:pt idx="1">
                  <c:v>80.5</c:v>
                </c:pt>
                <c:pt idx="2">
                  <c:v>81</c:v>
                </c:pt>
                <c:pt idx="3">
                  <c:v>81.5</c:v>
                </c:pt>
                <c:pt idx="4">
                  <c:v>82</c:v>
                </c:pt>
                <c:pt idx="5">
                  <c:v>82.5</c:v>
                </c:pt>
                <c:pt idx="6">
                  <c:v>83</c:v>
                </c:pt>
                <c:pt idx="7">
                  <c:v>83.5</c:v>
                </c:pt>
                <c:pt idx="8">
                  <c:v>84</c:v>
                </c:pt>
                <c:pt idx="9">
                  <c:v>84.5</c:v>
                </c:pt>
                <c:pt idx="10">
                  <c:v>85</c:v>
                </c:pt>
                <c:pt idx="11">
                  <c:v>85.5</c:v>
                </c:pt>
                <c:pt idx="12">
                  <c:v>86</c:v>
                </c:pt>
                <c:pt idx="13">
                  <c:v>86.5</c:v>
                </c:pt>
                <c:pt idx="14">
                  <c:v>87</c:v>
                </c:pt>
                <c:pt idx="15">
                  <c:v>87.5</c:v>
                </c:pt>
                <c:pt idx="16">
                  <c:v>88</c:v>
                </c:pt>
                <c:pt idx="17">
                  <c:v>88.5</c:v>
                </c:pt>
                <c:pt idx="18">
                  <c:v>89</c:v>
                </c:pt>
                <c:pt idx="19">
                  <c:v>89.5</c:v>
                </c:pt>
                <c:pt idx="20">
                  <c:v>90</c:v>
                </c:pt>
                <c:pt idx="21">
                  <c:v>90.5</c:v>
                </c:pt>
                <c:pt idx="22">
                  <c:v>91</c:v>
                </c:pt>
                <c:pt idx="23">
                  <c:v>91.5</c:v>
                </c:pt>
                <c:pt idx="24">
                  <c:v>92</c:v>
                </c:pt>
                <c:pt idx="25">
                  <c:v>92.5</c:v>
                </c:pt>
                <c:pt idx="26">
                  <c:v>93</c:v>
                </c:pt>
                <c:pt idx="27">
                  <c:v>93.5</c:v>
                </c:pt>
                <c:pt idx="28">
                  <c:v>94</c:v>
                </c:pt>
                <c:pt idx="29">
                  <c:v>94.5</c:v>
                </c:pt>
                <c:pt idx="30">
                  <c:v>95</c:v>
                </c:pt>
                <c:pt idx="31">
                  <c:v>95.5</c:v>
                </c:pt>
                <c:pt idx="32">
                  <c:v>96</c:v>
                </c:pt>
                <c:pt idx="33">
                  <c:v>96.5</c:v>
                </c:pt>
                <c:pt idx="34">
                  <c:v>97</c:v>
                </c:pt>
                <c:pt idx="35">
                  <c:v>97.5</c:v>
                </c:pt>
                <c:pt idx="36">
                  <c:v>98</c:v>
                </c:pt>
                <c:pt idx="37">
                  <c:v>98.5</c:v>
                </c:pt>
                <c:pt idx="38">
                  <c:v>99</c:v>
                </c:pt>
                <c:pt idx="39">
                  <c:v>99.5</c:v>
                </c:pt>
                <c:pt idx="40">
                  <c:v>100</c:v>
                </c:pt>
                <c:pt idx="41">
                  <c:v>100.5</c:v>
                </c:pt>
                <c:pt idx="42">
                  <c:v>101</c:v>
                </c:pt>
                <c:pt idx="43">
                  <c:v>101.5</c:v>
                </c:pt>
                <c:pt idx="44">
                  <c:v>102</c:v>
                </c:pt>
                <c:pt idx="45">
                  <c:v>102.5</c:v>
                </c:pt>
              </c:numCache>
            </c:numRef>
          </c:xVal>
          <c:yVal>
            <c:numRef>
              <c:f>'ug=-1'!$I$5:$I$50</c:f>
              <c:numCache>
                <c:formatCode>0.000_ ;[Red]\-0.000\ </c:formatCode>
                <c:ptCount val="46"/>
                <c:pt idx="0">
                  <c:v>353.57173135938143</c:v>
                </c:pt>
                <c:pt idx="1">
                  <c:v>353.62889240342588</c:v>
                </c:pt>
                <c:pt idx="2">
                  <c:v>353.66116439609124</c:v>
                </c:pt>
                <c:pt idx="3">
                  <c:v>353.66888261005704</c:v>
                </c:pt>
                <c:pt idx="4">
                  <c:v>353.65238578921611</c:v>
                </c:pt>
                <c:pt idx="5">
                  <c:v>353.61201585618727</c:v>
                </c:pt>
                <c:pt idx="6">
                  <c:v>353.54811762445826</c:v>
                </c:pt>
                <c:pt idx="7">
                  <c:v>353.46103851540437</c:v>
                </c:pt>
                <c:pt idx="8">
                  <c:v>353.35112828041252</c:v>
                </c:pt>
                <c:pt idx="9">
                  <c:v>353.21873872831867</c:v>
                </c:pt>
                <c:pt idx="10">
                  <c:v>353.06422345835614</c:v>
                </c:pt>
                <c:pt idx="11">
                  <c:v>352.88793759878769</c:v>
                </c:pt>
                <c:pt idx="12">
                  <c:v>352.69023755138528</c:v>
                </c:pt>
                <c:pt idx="13">
                  <c:v>352.47148074189789</c:v>
                </c:pt>
                <c:pt idx="14">
                  <c:v>352.23202537663934</c:v>
                </c:pt>
                <c:pt idx="15">
                  <c:v>351.97223020530612</c:v>
                </c:pt>
                <c:pt idx="16">
                  <c:v>351.69245429012318</c:v>
                </c:pt>
                <c:pt idx="17">
                  <c:v>351.39305678140283</c:v>
                </c:pt>
                <c:pt idx="18">
                  <c:v>351.07439669958188</c:v>
                </c:pt>
                <c:pt idx="19">
                  <c:v>350.73683272379594</c:v>
                </c:pt>
                <c:pt idx="20">
                  <c:v>350.38072298703008</c:v>
                </c:pt>
                <c:pt idx="21">
                  <c:v>350.00642487787599</c:v>
                </c:pt>
                <c:pt idx="22">
                  <c:v>349.61429484891346</c:v>
                </c:pt>
                <c:pt idx="23">
                  <c:v>349.20468823171899</c:v>
                </c:pt>
                <c:pt idx="24">
                  <c:v>348.77795905849848</c:v>
                </c:pt>
                <c:pt idx="25">
                  <c:v>348.33445989032589</c:v>
                </c:pt>
                <c:pt idx="26">
                  <c:v>347.8745416519601</c:v>
                </c:pt>
                <c:pt idx="27">
                  <c:v>347.39855347320719</c:v>
                </c:pt>
                <c:pt idx="28">
                  <c:v>346.90684253677767</c:v>
                </c:pt>
                <c:pt idx="29">
                  <c:v>346.39975393258936</c:v>
                </c:pt>
                <c:pt idx="30">
                  <c:v>345.8776305184511</c:v>
                </c:pt>
                <c:pt idx="31">
                  <c:v>345.34081278705844</c:v>
                </c:pt>
                <c:pt idx="32">
                  <c:v>344.78963873922498</c:v>
                </c:pt>
                <c:pt idx="33">
                  <c:v>344.22444376326547</c:v>
                </c:pt>
                <c:pt idx="34">
                  <c:v>343.64556052044162</c:v>
                </c:pt>
                <c:pt idx="35">
                  <c:v>343.05331883637672</c:v>
                </c:pt>
                <c:pt idx="36">
                  <c:v>342.44804559833676</c:v>
                </c:pt>
                <c:pt idx="37">
                  <c:v>341.83006465827606</c:v>
                </c:pt>
                <c:pt idx="38">
                  <c:v>341.19969674153623</c:v>
                </c:pt>
                <c:pt idx="39">
                  <c:v>340.55725936108621</c:v>
                </c:pt>
                <c:pt idx="40">
                  <c:v>339.9030667371884</c:v>
                </c:pt>
                <c:pt idx="41">
                  <c:v>339.2374297223692</c:v>
                </c:pt>
                <c:pt idx="42">
                  <c:v>338.56065573157474</c:v>
                </c:pt>
                <c:pt idx="43">
                  <c:v>337.8730486773843</c:v>
                </c:pt>
                <c:pt idx="44">
                  <c:v>337.17490891015854</c:v>
                </c:pt>
                <c:pt idx="45">
                  <c:v>336.46653316299313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B0-417E-A643-D700934EA171}"/>
            </c:ext>
          </c:extLst>
        </c:ser>
        <c:ser>
          <c:idx val="6"/>
          <c:order val="2"/>
          <c:tx>
            <c:strRef>
              <c:f>'ug=-1'!$J$2</c:f>
              <c:strCache>
                <c:ptCount val="1"/>
                <c:pt idx="0">
                  <c:v>10.0 </c:v>
                </c:pt>
              </c:strCache>
            </c:strRef>
          </c:tx>
          <c:spPr>
            <a:ln w="7620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xVal>
            <c:numRef>
              <c:f>'ug=-1'!$G$5:$G$50</c:f>
              <c:numCache>
                <c:formatCode>0.0_ ;[Red]\-0.0\ </c:formatCode>
                <c:ptCount val="46"/>
                <c:pt idx="0">
                  <c:v>80</c:v>
                </c:pt>
                <c:pt idx="1">
                  <c:v>80.5</c:v>
                </c:pt>
                <c:pt idx="2">
                  <c:v>81</c:v>
                </c:pt>
                <c:pt idx="3">
                  <c:v>81.5</c:v>
                </c:pt>
                <c:pt idx="4">
                  <c:v>82</c:v>
                </c:pt>
                <c:pt idx="5">
                  <c:v>82.5</c:v>
                </c:pt>
                <c:pt idx="6">
                  <c:v>83</c:v>
                </c:pt>
                <c:pt idx="7">
                  <c:v>83.5</c:v>
                </c:pt>
                <c:pt idx="8">
                  <c:v>84</c:v>
                </c:pt>
                <c:pt idx="9">
                  <c:v>84.5</c:v>
                </c:pt>
                <c:pt idx="10">
                  <c:v>85</c:v>
                </c:pt>
                <c:pt idx="11">
                  <c:v>85.5</c:v>
                </c:pt>
                <c:pt idx="12">
                  <c:v>86</c:v>
                </c:pt>
                <c:pt idx="13">
                  <c:v>86.5</c:v>
                </c:pt>
                <c:pt idx="14">
                  <c:v>87</c:v>
                </c:pt>
                <c:pt idx="15">
                  <c:v>87.5</c:v>
                </c:pt>
                <c:pt idx="16">
                  <c:v>88</c:v>
                </c:pt>
                <c:pt idx="17">
                  <c:v>88.5</c:v>
                </c:pt>
                <c:pt idx="18">
                  <c:v>89</c:v>
                </c:pt>
                <c:pt idx="19">
                  <c:v>89.5</c:v>
                </c:pt>
                <c:pt idx="20">
                  <c:v>90</c:v>
                </c:pt>
                <c:pt idx="21">
                  <c:v>90.5</c:v>
                </c:pt>
                <c:pt idx="22">
                  <c:v>91</c:v>
                </c:pt>
                <c:pt idx="23">
                  <c:v>91.5</c:v>
                </c:pt>
                <c:pt idx="24">
                  <c:v>92</c:v>
                </c:pt>
                <c:pt idx="25">
                  <c:v>92.5</c:v>
                </c:pt>
                <c:pt idx="26">
                  <c:v>93</c:v>
                </c:pt>
                <c:pt idx="27">
                  <c:v>93.5</c:v>
                </c:pt>
                <c:pt idx="28">
                  <c:v>94</c:v>
                </c:pt>
                <c:pt idx="29">
                  <c:v>94.5</c:v>
                </c:pt>
                <c:pt idx="30">
                  <c:v>95</c:v>
                </c:pt>
                <c:pt idx="31">
                  <c:v>95.5</c:v>
                </c:pt>
                <c:pt idx="32">
                  <c:v>96</c:v>
                </c:pt>
                <c:pt idx="33">
                  <c:v>96.5</c:v>
                </c:pt>
                <c:pt idx="34">
                  <c:v>97</c:v>
                </c:pt>
                <c:pt idx="35">
                  <c:v>97.5</c:v>
                </c:pt>
                <c:pt idx="36">
                  <c:v>98</c:v>
                </c:pt>
                <c:pt idx="37">
                  <c:v>98.5</c:v>
                </c:pt>
                <c:pt idx="38">
                  <c:v>99</c:v>
                </c:pt>
                <c:pt idx="39">
                  <c:v>99.5</c:v>
                </c:pt>
                <c:pt idx="40">
                  <c:v>100</c:v>
                </c:pt>
                <c:pt idx="41">
                  <c:v>100.5</c:v>
                </c:pt>
                <c:pt idx="42">
                  <c:v>101</c:v>
                </c:pt>
                <c:pt idx="43">
                  <c:v>101.5</c:v>
                </c:pt>
                <c:pt idx="44">
                  <c:v>102</c:v>
                </c:pt>
                <c:pt idx="45">
                  <c:v>102.5</c:v>
                </c:pt>
              </c:numCache>
            </c:numRef>
          </c:xVal>
          <c:yVal>
            <c:numRef>
              <c:f>'ug=-1'!$J$5:$J$50</c:f>
              <c:numCache>
                <c:formatCode>0.000_ ;[Red]\-0.000\ </c:formatCode>
                <c:ptCount val="46"/>
                <c:pt idx="0">
                  <c:v>307.23378682469763</c:v>
                </c:pt>
                <c:pt idx="1">
                  <c:v>307.89306813442465</c:v>
                </c:pt>
                <c:pt idx="2">
                  <c:v>308.53313843813737</c:v>
                </c:pt>
                <c:pt idx="3">
                  <c:v>309.15404655023144</c:v>
                </c:pt>
                <c:pt idx="4">
                  <c:v>309.75584615344684</c:v>
                </c:pt>
                <c:pt idx="5">
                  <c:v>310.33859572304232</c:v>
                </c:pt>
                <c:pt idx="6">
                  <c:v>310.90235844848007</c:v>
                </c:pt>
                <c:pt idx="7">
                  <c:v>311.44720215273668</c:v>
                </c:pt>
                <c:pt idx="8">
                  <c:v>311.97319920936405</c:v>
                </c:pt>
                <c:pt idx="9">
                  <c:v>312.48042645741816</c:v>
                </c:pt>
                <c:pt idx="10">
                  <c:v>312.96896511437996</c:v>
                </c:pt>
                <c:pt idx="11">
                  <c:v>313.43890068718656</c:v>
                </c:pt>
                <c:pt idx="12">
                  <c:v>313.89032288149963</c:v>
                </c:pt>
                <c:pt idx="13">
                  <c:v>314.32332550932648</c:v>
                </c:pt>
                <c:pt idx="14">
                  <c:v>314.73800639512075</c:v>
                </c:pt>
                <c:pt idx="15">
                  <c:v>315.13446728048046</c:v>
                </c:pt>
                <c:pt idx="16">
                  <c:v>315.51281372756296</c:v>
                </c:pt>
                <c:pt idx="17">
                  <c:v>315.8731550213401</c:v>
                </c:pt>
                <c:pt idx="18">
                  <c:v>316.21560407080563</c:v>
                </c:pt>
                <c:pt idx="19">
                  <c:v>316.54027730925719</c:v>
                </c:pt>
                <c:pt idx="20">
                  <c:v>316.8472945937653</c:v>
                </c:pt>
                <c:pt idx="21">
                  <c:v>317.13677910394421</c:v>
                </c:pt>
                <c:pt idx="22">
                  <c:v>317.40885724013714</c:v>
                </c:pt>
                <c:pt idx="23">
                  <c:v>317.66365852112517</c:v>
                </c:pt>
                <c:pt idx="24">
                  <c:v>317.90131548146917</c:v>
                </c:pt>
                <c:pt idx="25">
                  <c:v>318.12196356859096</c:v>
                </c:pt>
                <c:pt idx="26">
                  <c:v>318.32574103969722</c:v>
                </c:pt>
                <c:pt idx="27">
                  <c:v>318.51278885864855</c:v>
                </c:pt>
                <c:pt idx="28">
                  <c:v>318.68325059287224</c:v>
                </c:pt>
                <c:pt idx="29">
                  <c:v>318.83727231041598</c:v>
                </c:pt>
                <c:pt idx="30">
                  <c:v>318.97500247723724</c:v>
                </c:pt>
                <c:pt idx="31">
                  <c:v>319.09659185481763</c:v>
                </c:pt>
                <c:pt idx="32">
                  <c:v>319.20219339819567</c:v>
                </c:pt>
                <c:pt idx="33">
                  <c:v>319.29196215449662</c:v>
                </c:pt>
                <c:pt idx="34">
                  <c:v>319.36605516205032</c:v>
                </c:pt>
                <c:pt idx="35">
                  <c:v>319.4246313501713</c:v>
                </c:pt>
                <c:pt idx="36">
                  <c:v>319.46785143968117</c:v>
                </c:pt>
                <c:pt idx="37">
                  <c:v>319.4958778442475</c:v>
                </c:pt>
                <c:pt idx="38">
                  <c:v>319.50887457260887</c:v>
                </c:pt>
                <c:pt idx="39">
                  <c:v>319.50700713175553</c:v>
                </c:pt>
                <c:pt idx="40">
                  <c:v>319.49044243113025</c:v>
                </c:pt>
                <c:pt idx="41">
                  <c:v>319.45934868791221</c:v>
                </c:pt>
                <c:pt idx="42">
                  <c:v>319.41389533344187</c:v>
                </c:pt>
                <c:pt idx="43">
                  <c:v>319.35425292084358</c:v>
                </c:pt>
                <c:pt idx="44">
                  <c:v>319.28059303389853</c:v>
                </c:pt>
                <c:pt idx="45">
                  <c:v>319.1930881972184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B0-417E-A643-D700934EA171}"/>
            </c:ext>
          </c:extLst>
        </c:ser>
        <c:ser>
          <c:idx val="7"/>
          <c:order val="3"/>
          <c:tx>
            <c:strRef>
              <c:f>'ug=-1'!$K$2</c:f>
              <c:strCache>
                <c:ptCount val="1"/>
                <c:pt idx="0">
                  <c:v>11.0 </c:v>
                </c:pt>
              </c:strCache>
            </c:strRef>
          </c:tx>
          <c:spPr>
            <a:ln w="762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'ug=-1'!$G$5:$G$50</c:f>
              <c:numCache>
                <c:formatCode>0.0_ ;[Red]\-0.0\ </c:formatCode>
                <c:ptCount val="46"/>
                <c:pt idx="0">
                  <c:v>80</c:v>
                </c:pt>
                <c:pt idx="1">
                  <c:v>80.5</c:v>
                </c:pt>
                <c:pt idx="2">
                  <c:v>81</c:v>
                </c:pt>
                <c:pt idx="3">
                  <c:v>81.5</c:v>
                </c:pt>
                <c:pt idx="4">
                  <c:v>82</c:v>
                </c:pt>
                <c:pt idx="5">
                  <c:v>82.5</c:v>
                </c:pt>
                <c:pt idx="6">
                  <c:v>83</c:v>
                </c:pt>
                <c:pt idx="7">
                  <c:v>83.5</c:v>
                </c:pt>
                <c:pt idx="8">
                  <c:v>84</c:v>
                </c:pt>
                <c:pt idx="9">
                  <c:v>84.5</c:v>
                </c:pt>
                <c:pt idx="10">
                  <c:v>85</c:v>
                </c:pt>
                <c:pt idx="11">
                  <c:v>85.5</c:v>
                </c:pt>
                <c:pt idx="12">
                  <c:v>86</c:v>
                </c:pt>
                <c:pt idx="13">
                  <c:v>86.5</c:v>
                </c:pt>
                <c:pt idx="14">
                  <c:v>87</c:v>
                </c:pt>
                <c:pt idx="15">
                  <c:v>87.5</c:v>
                </c:pt>
                <c:pt idx="16">
                  <c:v>88</c:v>
                </c:pt>
                <c:pt idx="17">
                  <c:v>88.5</c:v>
                </c:pt>
                <c:pt idx="18">
                  <c:v>89</c:v>
                </c:pt>
                <c:pt idx="19">
                  <c:v>89.5</c:v>
                </c:pt>
                <c:pt idx="20">
                  <c:v>90</c:v>
                </c:pt>
                <c:pt idx="21">
                  <c:v>90.5</c:v>
                </c:pt>
                <c:pt idx="22">
                  <c:v>91</c:v>
                </c:pt>
                <c:pt idx="23">
                  <c:v>91.5</c:v>
                </c:pt>
                <c:pt idx="24">
                  <c:v>92</c:v>
                </c:pt>
                <c:pt idx="25">
                  <c:v>92.5</c:v>
                </c:pt>
                <c:pt idx="26">
                  <c:v>93</c:v>
                </c:pt>
                <c:pt idx="27">
                  <c:v>93.5</c:v>
                </c:pt>
                <c:pt idx="28">
                  <c:v>94</c:v>
                </c:pt>
                <c:pt idx="29">
                  <c:v>94.5</c:v>
                </c:pt>
                <c:pt idx="30">
                  <c:v>95</c:v>
                </c:pt>
                <c:pt idx="31">
                  <c:v>95.5</c:v>
                </c:pt>
                <c:pt idx="32">
                  <c:v>96</c:v>
                </c:pt>
                <c:pt idx="33">
                  <c:v>96.5</c:v>
                </c:pt>
                <c:pt idx="34">
                  <c:v>97</c:v>
                </c:pt>
                <c:pt idx="35">
                  <c:v>97.5</c:v>
                </c:pt>
                <c:pt idx="36">
                  <c:v>98</c:v>
                </c:pt>
                <c:pt idx="37">
                  <c:v>98.5</c:v>
                </c:pt>
                <c:pt idx="38">
                  <c:v>99</c:v>
                </c:pt>
                <c:pt idx="39">
                  <c:v>99.5</c:v>
                </c:pt>
                <c:pt idx="40">
                  <c:v>100</c:v>
                </c:pt>
                <c:pt idx="41">
                  <c:v>100.5</c:v>
                </c:pt>
                <c:pt idx="42">
                  <c:v>101</c:v>
                </c:pt>
                <c:pt idx="43">
                  <c:v>101.5</c:v>
                </c:pt>
                <c:pt idx="44">
                  <c:v>102</c:v>
                </c:pt>
                <c:pt idx="45">
                  <c:v>102.5</c:v>
                </c:pt>
              </c:numCache>
            </c:numRef>
          </c:xVal>
          <c:yVal>
            <c:numRef>
              <c:f>'ug=-1'!$K$5:$K$50</c:f>
              <c:numCache>
                <c:formatCode>0.000_ ;[Red]\-0.000\ </c:formatCode>
                <c:ptCount val="46"/>
                <c:pt idx="0">
                  <c:v>255.2334199156744</c:v>
                </c:pt>
                <c:pt idx="1">
                  <c:v>256.08091122629622</c:v>
                </c:pt>
                <c:pt idx="2">
                  <c:v>256.91661279549595</c:v>
                </c:pt>
                <c:pt idx="3">
                  <c:v>257.74048079705852</c:v>
                </c:pt>
                <c:pt idx="4">
                  <c:v>258.55247375659906</c:v>
                </c:pt>
                <c:pt idx="5">
                  <c:v>259.35255256031462</c:v>
                </c:pt>
                <c:pt idx="6">
                  <c:v>260.14068046242045</c:v>
                </c:pt>
                <c:pt idx="7">
                  <c:v>260.91682309127401</c:v>
                </c:pt>
                <c:pt idx="8">
                  <c:v>261.68094845419188</c:v>
                </c:pt>
                <c:pt idx="9">
                  <c:v>262.43302694096428</c:v>
                </c:pt>
                <c:pt idx="10">
                  <c:v>263.17303132607407</c:v>
                </c:pt>
                <c:pt idx="11">
                  <c:v>263.90093676962834</c:v>
                </c:pt>
                <c:pt idx="12">
                  <c:v>264.61672081701249</c:v>
                </c:pt>
                <c:pt idx="13">
                  <c:v>265.32036339727455</c:v>
                </c:pt>
                <c:pt idx="14">
                  <c:v>266.01184682025382</c:v>
                </c:pt>
                <c:pt idx="15">
                  <c:v>266.69115577246458</c:v>
                </c:pt>
                <c:pt idx="16">
                  <c:v>267.35827731174811</c:v>
                </c:pt>
                <c:pt idx="17">
                  <c:v>268.01320086070911</c:v>
                </c:pt>
                <c:pt idx="18">
                  <c:v>268.65591819894928</c:v>
                </c:pt>
                <c:pt idx="19">
                  <c:v>269.28642345411669</c:v>
                </c:pt>
                <c:pt idx="20">
                  <c:v>269.90471309178781</c:v>
                </c:pt>
                <c:pt idx="21">
                  <c:v>270.51078590419951</c:v>
                </c:pt>
                <c:pt idx="22">
                  <c:v>271.10464299785099</c:v>
                </c:pt>
                <c:pt idx="23">
                  <c:v>271.68628777999567</c:v>
                </c:pt>
                <c:pt idx="24">
                  <c:v>272.25572594404224</c:v>
                </c:pt>
                <c:pt idx="25">
                  <c:v>272.81296545388983</c:v>
                </c:pt>
                <c:pt idx="26">
                  <c:v>273.35801652721506</c:v>
                </c:pt>
                <c:pt idx="27">
                  <c:v>273.89089161773865</c:v>
                </c:pt>
                <c:pt idx="28">
                  <c:v>274.41160539649064</c:v>
                </c:pt>
                <c:pt idx="29">
                  <c:v>274.92017473210251</c:v>
                </c:pt>
                <c:pt idx="30">
                  <c:v>275.41661867014881</c:v>
                </c:pt>
                <c:pt idx="31">
                  <c:v>275.90095841156392</c:v>
                </c:pt>
                <c:pt idx="32">
                  <c:v>276.37321729016162</c:v>
                </c:pt>
                <c:pt idx="33">
                  <c:v>276.833420749281</c:v>
                </c:pt>
                <c:pt idx="34">
                  <c:v>277.28159631758831</c:v>
                </c:pt>
                <c:pt idx="35">
                  <c:v>277.71777358406104</c:v>
                </c:pt>
                <c:pt idx="36">
                  <c:v>278.14198417218114</c:v>
                </c:pt>
                <c:pt idx="37">
                  <c:v>278.55426171336745</c:v>
                </c:pt>
                <c:pt idx="38">
                  <c:v>278.95464181967253</c:v>
                </c:pt>
                <c:pt idx="39">
                  <c:v>279.34316205577619</c:v>
                </c:pt>
                <c:pt idx="40">
                  <c:v>279.71986191030112</c:v>
                </c:pt>
                <c:pt idx="41">
                  <c:v>280.08478276648162</c:v>
                </c:pt>
                <c:pt idx="42">
                  <c:v>280.43796787221447</c:v>
                </c:pt>
                <c:pt idx="43">
                  <c:v>280.77946230951949</c:v>
                </c:pt>
                <c:pt idx="44">
                  <c:v>281.1093129634412</c:v>
                </c:pt>
                <c:pt idx="45">
                  <c:v>281.42756849041996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2B0-417E-A643-D700934EA171}"/>
            </c:ext>
          </c:extLst>
        </c:ser>
        <c:ser>
          <c:idx val="8"/>
          <c:order val="4"/>
          <c:tx>
            <c:strRef>
              <c:f>'ug=-1'!$L$2</c:f>
              <c:strCache>
                <c:ptCount val="1"/>
                <c:pt idx="0">
                  <c:v>12.0 </c:v>
                </c:pt>
              </c:strCache>
            </c:strRef>
          </c:tx>
          <c:spPr>
            <a:ln w="762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'ug=-1'!$G$5:$G$50</c:f>
              <c:numCache>
                <c:formatCode>0.0_ ;[Red]\-0.0\ </c:formatCode>
                <c:ptCount val="46"/>
                <c:pt idx="0">
                  <c:v>80</c:v>
                </c:pt>
                <c:pt idx="1">
                  <c:v>80.5</c:v>
                </c:pt>
                <c:pt idx="2">
                  <c:v>81</c:v>
                </c:pt>
                <c:pt idx="3">
                  <c:v>81.5</c:v>
                </c:pt>
                <c:pt idx="4">
                  <c:v>82</c:v>
                </c:pt>
                <c:pt idx="5">
                  <c:v>82.5</c:v>
                </c:pt>
                <c:pt idx="6">
                  <c:v>83</c:v>
                </c:pt>
                <c:pt idx="7">
                  <c:v>83.5</c:v>
                </c:pt>
                <c:pt idx="8">
                  <c:v>84</c:v>
                </c:pt>
                <c:pt idx="9">
                  <c:v>84.5</c:v>
                </c:pt>
                <c:pt idx="10">
                  <c:v>85</c:v>
                </c:pt>
                <c:pt idx="11">
                  <c:v>85.5</c:v>
                </c:pt>
                <c:pt idx="12">
                  <c:v>86</c:v>
                </c:pt>
                <c:pt idx="13">
                  <c:v>86.5</c:v>
                </c:pt>
                <c:pt idx="14">
                  <c:v>87</c:v>
                </c:pt>
                <c:pt idx="15">
                  <c:v>87.5</c:v>
                </c:pt>
                <c:pt idx="16">
                  <c:v>88</c:v>
                </c:pt>
                <c:pt idx="17">
                  <c:v>88.5</c:v>
                </c:pt>
                <c:pt idx="18">
                  <c:v>89</c:v>
                </c:pt>
                <c:pt idx="19">
                  <c:v>89.5</c:v>
                </c:pt>
                <c:pt idx="20">
                  <c:v>90</c:v>
                </c:pt>
                <c:pt idx="21">
                  <c:v>90.5</c:v>
                </c:pt>
                <c:pt idx="22">
                  <c:v>91</c:v>
                </c:pt>
                <c:pt idx="23">
                  <c:v>91.5</c:v>
                </c:pt>
                <c:pt idx="24">
                  <c:v>92</c:v>
                </c:pt>
                <c:pt idx="25">
                  <c:v>92.5</c:v>
                </c:pt>
                <c:pt idx="26">
                  <c:v>93</c:v>
                </c:pt>
                <c:pt idx="27">
                  <c:v>93.5</c:v>
                </c:pt>
                <c:pt idx="28">
                  <c:v>94</c:v>
                </c:pt>
                <c:pt idx="29">
                  <c:v>94.5</c:v>
                </c:pt>
                <c:pt idx="30">
                  <c:v>95</c:v>
                </c:pt>
                <c:pt idx="31">
                  <c:v>95.5</c:v>
                </c:pt>
                <c:pt idx="32">
                  <c:v>96</c:v>
                </c:pt>
                <c:pt idx="33">
                  <c:v>96.5</c:v>
                </c:pt>
                <c:pt idx="34">
                  <c:v>97</c:v>
                </c:pt>
                <c:pt idx="35">
                  <c:v>97.5</c:v>
                </c:pt>
                <c:pt idx="36">
                  <c:v>98</c:v>
                </c:pt>
                <c:pt idx="37">
                  <c:v>98.5</c:v>
                </c:pt>
                <c:pt idx="38">
                  <c:v>99</c:v>
                </c:pt>
                <c:pt idx="39">
                  <c:v>99.5</c:v>
                </c:pt>
                <c:pt idx="40">
                  <c:v>100</c:v>
                </c:pt>
                <c:pt idx="41">
                  <c:v>100.5</c:v>
                </c:pt>
                <c:pt idx="42">
                  <c:v>101</c:v>
                </c:pt>
                <c:pt idx="43">
                  <c:v>101.5</c:v>
                </c:pt>
                <c:pt idx="44">
                  <c:v>102</c:v>
                </c:pt>
                <c:pt idx="45">
                  <c:v>102.5</c:v>
                </c:pt>
              </c:numCache>
            </c:numRef>
          </c:xVal>
          <c:yVal>
            <c:numRef>
              <c:f>'ug=-1'!$L$5:$L$50</c:f>
              <c:numCache>
                <c:formatCode>0.000_ ;[Red]\-0.000\ </c:formatCode>
                <c:ptCount val="46"/>
                <c:pt idx="0">
                  <c:v>208.52161824000214</c:v>
                </c:pt>
                <c:pt idx="1">
                  <c:v>209.32959599853544</c:v>
                </c:pt>
                <c:pt idx="2">
                  <c:v>210.1307389681613</c:v>
                </c:pt>
                <c:pt idx="3">
                  <c:v>210.92500240967914</c:v>
                </c:pt>
                <c:pt idx="4">
                  <c:v>211.71234237439987</c:v>
                </c:pt>
                <c:pt idx="5">
                  <c:v>212.49271571816146</c:v>
                </c:pt>
                <c:pt idx="6">
                  <c:v>213.26608011501082</c:v>
                </c:pt>
                <c:pt idx="7">
                  <c:v>214.03239407054565</c:v>
                </c:pt>
                <c:pt idx="8">
                  <c:v>214.79161693491028</c:v>
                </c:pt>
                <c:pt idx="9">
                  <c:v>215.5437089154388</c:v>
                </c:pt>
                <c:pt idx="10">
                  <c:v>216.2886310889416</c:v>
                </c:pt>
                <c:pt idx="11">
                  <c:v>217.02634541362752</c:v>
                </c:pt>
                <c:pt idx="12">
                  <c:v>217.75681474065911</c:v>
                </c:pt>
                <c:pt idx="13">
                  <c:v>218.4800028253328</c:v>
                </c:pt>
                <c:pt idx="14">
                  <c:v>219.19587433788269</c:v>
                </c:pt>
                <c:pt idx="15">
                  <c:v>219.90439487390108</c:v>
                </c:pt>
                <c:pt idx="16">
                  <c:v>220.60553096437147</c:v>
                </c:pt>
                <c:pt idx="17">
                  <c:v>221.29925008531231</c:v>
                </c:pt>
                <c:pt idx="18">
                  <c:v>221.9855206670253</c:v>
                </c:pt>
                <c:pt idx="19">
                  <c:v>222.66431210294542</c:v>
                </c:pt>
                <c:pt idx="20">
                  <c:v>223.33559475809074</c:v>
                </c:pt>
                <c:pt idx="21">
                  <c:v>223.99933997710693</c:v>
                </c:pt>
                <c:pt idx="22">
                  <c:v>224.65552009190628</c:v>
                </c:pt>
                <c:pt idx="23">
                  <c:v>225.30410842889597</c:v>
                </c:pt>
                <c:pt idx="24">
                  <c:v>225.94507931579631</c:v>
                </c:pt>
                <c:pt idx="25">
                  <c:v>226.57840808804463</c:v>
                </c:pt>
                <c:pt idx="26">
                  <c:v>227.20407109478515</c:v>
                </c:pt>
                <c:pt idx="27">
                  <c:v>227.82204570444233</c:v>
                </c:pt>
                <c:pt idx="28">
                  <c:v>228.43231030987673</c:v>
                </c:pt>
                <c:pt idx="29">
                  <c:v>229.0348443331234</c:v>
                </c:pt>
                <c:pt idx="30">
                  <c:v>229.62962822971136</c:v>
                </c:pt>
                <c:pt idx="31">
                  <c:v>230.21664349256446</c:v>
                </c:pt>
                <c:pt idx="32">
                  <c:v>230.79587265548417</c:v>
                </c:pt>
                <c:pt idx="33">
                  <c:v>231.36729929621279</c:v>
                </c:pt>
                <c:pt idx="34">
                  <c:v>231.93090803908009</c:v>
                </c:pt>
                <c:pt idx="35">
                  <c:v>232.48668455723251</c:v>
                </c:pt>
                <c:pt idx="36">
                  <c:v>233.03461557444652</c:v>
                </c:pt>
                <c:pt idx="37">
                  <c:v>233.57468886652831</c:v>
                </c:pt>
                <c:pt idx="38">
                  <c:v>234.10689326229974</c:v>
                </c:pt>
                <c:pt idx="39">
                  <c:v>234.63121864417479</c:v>
                </c:pt>
                <c:pt idx="40">
                  <c:v>235.14765594832608</c:v>
                </c:pt>
                <c:pt idx="41">
                  <c:v>235.65619716444613</c:v>
                </c:pt>
                <c:pt idx="42">
                  <c:v>236.15683533510537</c:v>
                </c:pt>
                <c:pt idx="43">
                  <c:v>236.6495645547086</c:v>
                </c:pt>
                <c:pt idx="44">
                  <c:v>237.13437996805501</c:v>
                </c:pt>
                <c:pt idx="45">
                  <c:v>237.61127776850404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2B0-417E-A643-D700934EA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7654160"/>
        <c:axId val="1949126272"/>
      </c:scatterChart>
      <c:valAx>
        <c:axId val="1797654160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ＭＳ ゴシック" panose="020B0609070205080204" pitchFamily="49" charset="-128"/>
                    <a:cs typeface="Times New Roman" panose="02020603050405020304" pitchFamily="18" charset="0"/>
                  </a:defRPr>
                </a:pPr>
                <a:r>
                  <a:rPr lang="ja-JP"/>
                  <a:t>機体重量 </a:t>
                </a:r>
                <a:r>
                  <a:rPr lang="en-US"/>
                  <a:t>[kg]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ＭＳ ゴシック" panose="020B0609070205080204" pitchFamily="49" charset="-128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0_ ;[Red]\-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ＭＳ ゴシック" panose="020B0609070205080204" pitchFamily="49" charset="-128"/>
                <a:cs typeface="Times New Roman" panose="02020603050405020304" pitchFamily="18" charset="0"/>
              </a:defRPr>
            </a:pPr>
            <a:endParaRPr lang="ja-JP"/>
          </a:p>
        </c:txPr>
        <c:crossAx val="1949126272"/>
        <c:crosses val="autoZero"/>
        <c:crossBetween val="midCat"/>
        <c:majorUnit val="5"/>
      </c:valAx>
      <c:valAx>
        <c:axId val="1949126272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ＭＳ ゴシック" panose="020B0609070205080204" pitchFamily="49" charset="-128"/>
                    <a:cs typeface="Times New Roman" panose="02020603050405020304" pitchFamily="18" charset="0"/>
                  </a:defRPr>
                </a:pPr>
                <a:r>
                  <a:rPr lang="ja-JP"/>
                  <a:t>飛距離</a:t>
                </a:r>
                <a:r>
                  <a:rPr lang="en-US"/>
                  <a:t>R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ＭＳ ゴシック" panose="020B0609070205080204" pitchFamily="49" charset="-128"/>
                  <a:cs typeface="Times New Roman" panose="02020603050405020304" pitchFamily="18" charset="0"/>
                </a:defRPr>
              </a:pPr>
              <a:endParaRPr lang="ja-JP"/>
            </a:p>
          </c:txPr>
        </c:title>
        <c:numFmt formatCode="0_ ;[Red]\-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ＭＳ ゴシック" panose="020B0609070205080204" pitchFamily="49" charset="-128"/>
                <a:cs typeface="Times New Roman" panose="02020603050405020304" pitchFamily="18" charset="0"/>
              </a:defRPr>
            </a:pPr>
            <a:endParaRPr lang="ja-JP"/>
          </a:p>
        </c:txPr>
        <c:crossAx val="17976541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50">
          <a:latin typeface="Times New Roman" panose="02020603050405020304" pitchFamily="18" charset="0"/>
          <a:ea typeface="ＭＳ ゴシック" panose="020B0609070205080204" pitchFamily="49" charset="-128"/>
          <a:cs typeface="Times New Roman" panose="02020603050405020304" pitchFamily="18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0</xdr:rowOff>
    </xdr:from>
    <xdr:to>
      <xdr:col>31</xdr:col>
      <xdr:colOff>0</xdr:colOff>
      <xdr:row>24</xdr:row>
      <xdr:rowOff>142200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975296-9A1A-4B6A-B55D-4EEDCD179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E42C-B3C3-457C-8923-52C0FC1D0A2A}">
  <dimension ref="B2:S50"/>
  <sheetViews>
    <sheetView tabSelected="1" workbookViewId="0">
      <selection activeCell="Q2" sqref="Q2"/>
    </sheetView>
  </sheetViews>
  <sheetFormatPr defaultRowHeight="18" x14ac:dyDescent="0.45"/>
  <cols>
    <col min="1" max="2" width="8.796875" style="2"/>
    <col min="3" max="3" width="9.3984375" style="2" bestFit="1" customWidth="1"/>
    <col min="4" max="16384" width="8.796875" style="2"/>
  </cols>
  <sheetData>
    <row r="2" spans="2:19" x14ac:dyDescent="0.45">
      <c r="B2" s="7" t="s">
        <v>0</v>
      </c>
      <c r="C2" s="5">
        <v>18</v>
      </c>
      <c r="D2" s="3" t="s">
        <v>2</v>
      </c>
      <c r="E2" s="4"/>
      <c r="F2" s="4"/>
      <c r="G2" s="7" t="s">
        <v>20</v>
      </c>
      <c r="H2" s="8">
        <f t="shared" ref="H2:L2" si="0">H3+$C$4</f>
        <v>8</v>
      </c>
      <c r="I2" s="6">
        <f t="shared" si="0"/>
        <v>9</v>
      </c>
      <c r="J2" s="6">
        <f t="shared" si="0"/>
        <v>10</v>
      </c>
      <c r="K2" s="6">
        <f t="shared" si="0"/>
        <v>11</v>
      </c>
      <c r="L2" s="6">
        <f t="shared" si="0"/>
        <v>12</v>
      </c>
    </row>
    <row r="3" spans="2:19" x14ac:dyDescent="0.45">
      <c r="B3" s="7" t="s">
        <v>1</v>
      </c>
      <c r="C3" s="5">
        <v>25</v>
      </c>
      <c r="D3" s="3" t="s">
        <v>3</v>
      </c>
      <c r="E3" s="4"/>
      <c r="F3" s="4"/>
      <c r="G3" s="7" t="s">
        <v>21</v>
      </c>
      <c r="H3" s="9">
        <v>8</v>
      </c>
      <c r="I3" s="6">
        <f t="shared" ref="I3:L3" si="1">H3+1</f>
        <v>9</v>
      </c>
      <c r="J3" s="6">
        <f t="shared" si="1"/>
        <v>10</v>
      </c>
      <c r="K3" s="6">
        <f t="shared" si="1"/>
        <v>11</v>
      </c>
      <c r="L3" s="6">
        <f t="shared" si="1"/>
        <v>12</v>
      </c>
      <c r="N3" s="1"/>
      <c r="O3" s="1"/>
      <c r="P3" s="1"/>
      <c r="Q3" s="1"/>
      <c r="R3" s="1"/>
      <c r="S3" s="1"/>
    </row>
    <row r="4" spans="2:19" x14ac:dyDescent="0.45">
      <c r="B4" s="7" t="s">
        <v>5</v>
      </c>
      <c r="C4" s="5">
        <v>0</v>
      </c>
      <c r="D4" s="3" t="s">
        <v>6</v>
      </c>
      <c r="E4" s="4"/>
      <c r="G4" s="7" t="s">
        <v>19</v>
      </c>
      <c r="H4" s="12" t="s">
        <v>18</v>
      </c>
      <c r="I4" s="12"/>
      <c r="J4" s="12"/>
      <c r="K4" s="12"/>
      <c r="L4" s="12"/>
      <c r="M4" s="12" t="s">
        <v>22</v>
      </c>
      <c r="N4" s="12"/>
      <c r="O4" s="12"/>
      <c r="P4" s="12"/>
      <c r="Q4" s="12"/>
    </row>
    <row r="5" spans="2:19" x14ac:dyDescent="0.45">
      <c r="B5" s="7" t="s">
        <v>7</v>
      </c>
      <c r="C5" s="3">
        <v>9.8000000000000007</v>
      </c>
      <c r="D5" s="3" t="s">
        <v>8</v>
      </c>
      <c r="E5" s="4"/>
      <c r="F5" s="11"/>
      <c r="G5" s="6">
        <v>80</v>
      </c>
      <c r="H5" s="10">
        <f>(H$3/(H$3+$C$4))*($G5*$C$5*$C$7+$C$6-0.5*$G5*H$3*H$3*(1/(1+$C$12/M5)))/((1+$C$4/(H$3+$C$4))*(0.5*$C$8*(H$3+$C$4)*(H$3+$C$4)*$C$2*($C$9+$C$10*(M5-$C$11)*(M5-$C$11))+(2*($G5*$C$5)*($G5*$C$5))/(PI()*$C$3*$C$3*$C$8*(H$3+$C$4)*(H$3+$C$4))))</f>
        <v>373.41371147689949</v>
      </c>
      <c r="I5" s="3">
        <f>(I$3/(I$3+$C$4))*($G5*$C$5*$C$7+$C$6-0.5*$G5*I$3*I$3*(1/(1+$C$12/N5)))/((1+$C$4/(I$3+$C$4))*(0.5*$C$8*(I$3+$C$4)*(I$3+$C$4)*$C$2*($C$9+$C$10*(N5-$C$11)*(N5-$C$11))+(2*($G5*$C$5)*($G5*$C$5))/(PI()*$C$3*$C$3*$C$8*(I$3+$C$4)*(I$3+$C$4))))</f>
        <v>353.57173135938143</v>
      </c>
      <c r="J5" s="3">
        <f>(J$3/(J$3+$C$4))*($G5*$C$5*$C$7+$C$6-0.5*$G5*J$3*J$3*(1/(1+$C$12/O5)))/((1+$C$4/(J$3+$C$4))*(0.5*$C$8*(J$3+$C$4)*(J$3+$C$4)*$C$2*($C$9+$C$10*(O5-$C$11)*(O5-$C$11))+(2*($G5*$C$5)*($G5*$C$5))/(PI()*$C$3*$C$3*$C$8*(J$3+$C$4)*(J$3+$C$4))))</f>
        <v>307.23378682469763</v>
      </c>
      <c r="K5" s="3">
        <f>(K$3/(K$3+$C$4))*($G5*$C$5*$C$7+$C$6-0.5*$G5*K$3*K$3*(1/(1+$C$12/P5)))/((1+$C$4/(K$3+$C$4))*(0.5*$C$8*(K$3+$C$4)*(K$3+$C$4)*$C$2*($C$9+$C$10*(P5-$C$11)*(P5-$C$11))+(2*($G5*$C$5)*($G5*$C$5))/(PI()*$C$3*$C$3*$C$8*(K$3+$C$4)*(K$3+$C$4))))</f>
        <v>255.2334199156744</v>
      </c>
      <c r="L5" s="3">
        <f>(L$3/(L$3+$C$4))*($G5*$C$5*$C$7+$C$6-0.5*$G5*L$3*L$3*(1/(1+$C$12/Q5)))/((1+$C$4/(L$3+$C$4))*(0.5*$C$8*(L$3+$C$4)*(L$3+$C$4)*$C$2*($C$9+$C$10*(Q5-$C$11)*(Q5-$C$11))+(2*($G5*$C$5)*($G5*$C$5))/(PI()*$C$3*$C$3*$C$8*(L$3+$C$4)*(L$3+$C$4))))</f>
        <v>208.52161824000214</v>
      </c>
      <c r="M5" s="3">
        <f>$G5*$C$5/(0.5*$C$8*(H$3+$C$4)*(H$3+$C$4)*$C$2)</f>
        <v>1.169339442535319</v>
      </c>
      <c r="N5" s="3">
        <f>$G5*$C$5/(0.5*$C$8*(I$3+$C$4)*(I$3+$C$4)*$C$2)</f>
        <v>0.9239225224970421</v>
      </c>
      <c r="O5" s="3">
        <f>$G5*$C$5/(0.5*$C$8*(J$3+$C$4)*(J$3+$C$4)*$C$2)</f>
        <v>0.74837724322260413</v>
      </c>
      <c r="P5" s="3">
        <f>$G5*$C$5/(0.5*$C$8*(K$3+$C$4)*(K$3+$C$4)*$C$2)</f>
        <v>0.61849358944016863</v>
      </c>
      <c r="Q5" s="3">
        <f>$G5*$C$5/(0.5*$C$8*(L$3+$C$4)*(L$3+$C$4)*$C$2)</f>
        <v>0.51970641890458624</v>
      </c>
    </row>
    <row r="6" spans="2:19" x14ac:dyDescent="0.45">
      <c r="B6" s="7" t="s">
        <v>13</v>
      </c>
      <c r="C6" s="3">
        <v>1125</v>
      </c>
      <c r="D6" s="3" t="s">
        <v>12</v>
      </c>
      <c r="E6" s="4"/>
      <c r="F6" s="4"/>
      <c r="G6" s="6">
        <f>G5+0.5</f>
        <v>80.5</v>
      </c>
      <c r="H6" s="10">
        <f>(H$3/(H$3+$C$4))*($G6*$C$5*$C$7+$C$6-0.5*$G6*H$3*H$3*(1/(1+$C$12/M6)))/((1+$C$4/(H$3+$C$4))*(0.5*$C$8*(H$3+$C$4)*(H$3+$C$4)*$C$2*($C$9+$C$10*(M6-$C$11)*(M6-$C$11))+(2*($G6*$C$5)*($G6*$C$5))/(PI()*$C$3*$C$3*$C$8*(H$3+$C$4)*(H$3+$C$4))))</f>
        <v>372.47056966948725</v>
      </c>
      <c r="I6" s="3">
        <f>(I$3/(I$3+$C$4))*($G6*$C$5*$C$7+$C$6-0.5*$G6*I$3*I$3*(1/(1+$C$12/N6)))/((1+$C$4/(I$3+$C$4))*(0.5*$C$8*(I$3+$C$4)*(I$3+$C$4)*$C$2*($C$9+$C$10*(N6-$C$11)*(N6-$C$11))+(2*($G6*$C$5)*($G6*$C$5))/(PI()*$C$3*$C$3*$C$8*(I$3+$C$4)*(I$3+$C$4))))</f>
        <v>353.62889240342588</v>
      </c>
      <c r="J6" s="3">
        <f>(J$3/(J$3+$C$4))*($G6*$C$5*$C$7+$C$6-0.5*$G6*J$3*J$3*(1/(1+$C$12/O6)))/((1+$C$4/(J$3+$C$4))*(0.5*$C$8*(J$3+$C$4)*(J$3+$C$4)*$C$2*($C$9+$C$10*(O6-$C$11)*(O6-$C$11))+(2*($G6*$C$5)*($G6*$C$5))/(PI()*$C$3*$C$3*$C$8*(J$3+$C$4)*(J$3+$C$4))))</f>
        <v>307.89306813442465</v>
      </c>
      <c r="K6" s="3">
        <f>(K$3/(K$3+$C$4))*($G6*$C$5*$C$7+$C$6-0.5*$G6*K$3*K$3*(1/(1+$C$12/P6)))/((1+$C$4/(K$3+$C$4))*(0.5*$C$8*(K$3+$C$4)*(K$3+$C$4)*$C$2*($C$9+$C$10*(P6-$C$11)*(P6-$C$11))+(2*($G6*$C$5)*($G6*$C$5))/(PI()*$C$3*$C$3*$C$8*(K$3+$C$4)*(K$3+$C$4))))</f>
        <v>256.08091122629622</v>
      </c>
      <c r="L6" s="3">
        <f>(L$3/(L$3+$C$4))*($G6*$C$5*$C$7+$C$6-0.5*$G6*L$3*L$3*(1/(1+$C$12/Q6)))/((1+$C$4/(L$3+$C$4))*(0.5*$C$8*(L$3+$C$4)*(L$3+$C$4)*$C$2*($C$9+$C$10*(Q6-$C$11)*(Q6-$C$11))+(2*($G6*$C$5)*($G6*$C$5))/(PI()*$C$3*$C$3*$C$8*(L$3+$C$4)*(L$3+$C$4))))</f>
        <v>209.32959599853544</v>
      </c>
      <c r="M6" s="3">
        <f>$G6*$C$5/(0.5*$C$8*(H$3+$C$4)*(H$3+$C$4)*$C$2)</f>
        <v>1.1766478140511647</v>
      </c>
      <c r="N6" s="3">
        <f>$G6*$C$5/(0.5*$C$8*(I$3+$C$4)*(I$3+$C$4)*$C$2)</f>
        <v>0.92969703826264871</v>
      </c>
      <c r="O6" s="3">
        <f>$G6*$C$5/(0.5*$C$8*(J$3+$C$4)*(J$3+$C$4)*$C$2)</f>
        <v>0.75305460099274546</v>
      </c>
      <c r="P6" s="3">
        <f>$G6*$C$5/(0.5*$C$8*(K$3+$C$4)*(K$3+$C$4)*$C$2)</f>
        <v>0.62235917437416977</v>
      </c>
      <c r="Q6" s="3">
        <f>$G6*$C$5/(0.5*$C$8*(L$3+$C$4)*(L$3+$C$4)*$C$2)</f>
        <v>0.52295458402273987</v>
      </c>
    </row>
    <row r="7" spans="2:19" x14ac:dyDescent="0.45">
      <c r="B7" s="7" t="s">
        <v>9</v>
      </c>
      <c r="C7" s="3">
        <v>10</v>
      </c>
      <c r="D7" s="3" t="s">
        <v>3</v>
      </c>
      <c r="E7" s="4"/>
      <c r="F7" s="4"/>
      <c r="G7" s="6">
        <f t="shared" ref="G7:G50" si="2">G6+0.5</f>
        <v>81</v>
      </c>
      <c r="H7" s="10">
        <f>(H$3/(H$3+$C$4))*($G7*$C$5*$C$7+$C$6-0.5*$G7*H$3*H$3*(1/(1+$C$12/M7)))/((1+$C$4/(H$3+$C$4))*(0.5*$C$8*(H$3+$C$4)*(H$3+$C$4)*$C$2*($C$9+$C$10*(M7-$C$11)*(M7-$C$11))+(2*($G7*$C$5)*($G7*$C$5))/(PI()*$C$3*$C$3*$C$8*(H$3+$C$4)*(H$3+$C$4))))</f>
        <v>371.50910956580088</v>
      </c>
      <c r="I7" s="3">
        <f>(I$3/(I$3+$C$4))*($G7*$C$5*$C$7+$C$6-0.5*$G7*I$3*I$3*(1/(1+$C$12/N7)))/((1+$C$4/(I$3+$C$4))*(0.5*$C$8*(I$3+$C$4)*(I$3+$C$4)*$C$2*($C$9+$C$10*(N7-$C$11)*(N7-$C$11))+(2*($G7*$C$5)*($G7*$C$5))/(PI()*$C$3*$C$3*$C$8*(I$3+$C$4)*(I$3+$C$4))))</f>
        <v>353.66116439609124</v>
      </c>
      <c r="J7" s="3">
        <f>(J$3/(J$3+$C$4))*($G7*$C$5*$C$7+$C$6-0.5*$G7*J$3*J$3*(1/(1+$C$12/O7)))/((1+$C$4/(J$3+$C$4))*(0.5*$C$8*(J$3+$C$4)*(J$3+$C$4)*$C$2*($C$9+$C$10*(O7-$C$11)*(O7-$C$11))+(2*($G7*$C$5)*($G7*$C$5))/(PI()*$C$3*$C$3*$C$8*(J$3+$C$4)*(J$3+$C$4))))</f>
        <v>308.53313843813737</v>
      </c>
      <c r="K7" s="3">
        <f>(K$3/(K$3+$C$4))*($G7*$C$5*$C$7+$C$6-0.5*$G7*K$3*K$3*(1/(1+$C$12/P7)))/((1+$C$4/(K$3+$C$4))*(0.5*$C$8*(K$3+$C$4)*(K$3+$C$4)*$C$2*($C$9+$C$10*(P7-$C$11)*(P7-$C$11))+(2*($G7*$C$5)*($G7*$C$5))/(PI()*$C$3*$C$3*$C$8*(K$3+$C$4)*(K$3+$C$4))))</f>
        <v>256.91661279549595</v>
      </c>
      <c r="L7" s="3">
        <f>(L$3/(L$3+$C$4))*($G7*$C$5*$C$7+$C$6-0.5*$G7*L$3*L$3*(1/(1+$C$12/Q7)))/((1+$C$4/(L$3+$C$4))*(0.5*$C$8*(L$3+$C$4)*(L$3+$C$4)*$C$2*($C$9+$C$10*(Q7-$C$11)*(Q7-$C$11))+(2*($G7*$C$5)*($G7*$C$5))/(PI()*$C$3*$C$3*$C$8*(L$3+$C$4)*(L$3+$C$4))))</f>
        <v>210.1307389681613</v>
      </c>
      <c r="M7" s="3">
        <f>$G7*$C$5/(0.5*$C$8*(H$3+$C$4)*(H$3+$C$4)*$C$2)</f>
        <v>1.1839561855670104</v>
      </c>
      <c r="N7" s="3">
        <f>$G7*$C$5/(0.5*$C$8*(I$3+$C$4)*(I$3+$C$4)*$C$2)</f>
        <v>0.93547155402825521</v>
      </c>
      <c r="O7" s="3">
        <f>$G7*$C$5/(0.5*$C$8*(J$3+$C$4)*(J$3+$C$4)*$C$2)</f>
        <v>0.75773195876288668</v>
      </c>
      <c r="P7" s="3">
        <f>$G7*$C$5/(0.5*$C$8*(K$3+$C$4)*(K$3+$C$4)*$C$2)</f>
        <v>0.62622475930817079</v>
      </c>
      <c r="Q7" s="3">
        <f>$G7*$C$5/(0.5*$C$8*(L$3+$C$4)*(L$3+$C$4)*$C$2)</f>
        <v>0.5262027491408936</v>
      </c>
    </row>
    <row r="8" spans="2:19" x14ac:dyDescent="0.45">
      <c r="B8" s="7" t="s">
        <v>10</v>
      </c>
      <c r="C8" s="3">
        <v>1.1639999999999999</v>
      </c>
      <c r="D8" s="3" t="s">
        <v>11</v>
      </c>
      <c r="E8" s="4"/>
      <c r="F8" s="4"/>
      <c r="G8" s="6">
        <f t="shared" si="2"/>
        <v>81.5</v>
      </c>
      <c r="H8" s="10">
        <f>(H$3/(H$3+$C$4))*($G8*$C$5*$C$7+$C$6-0.5*$G8*H$3*H$3*(1/(1+$C$12/M8)))/((1+$C$4/(H$3+$C$4))*(0.5*$C$8*(H$3+$C$4)*(H$3+$C$4)*$C$2*($C$9+$C$10*(M8-$C$11)*(M8-$C$11))+(2*($G8*$C$5)*($G8*$C$5))/(PI()*$C$3*$C$3*$C$8*(H$3+$C$4)*(H$3+$C$4))))</f>
        <v>370.52997958185074</v>
      </c>
      <c r="I8" s="3">
        <f>(I$3/(I$3+$C$4))*($G8*$C$5*$C$7+$C$6-0.5*$G8*I$3*I$3*(1/(1+$C$12/N8)))/((1+$C$4/(I$3+$C$4))*(0.5*$C$8*(I$3+$C$4)*(I$3+$C$4)*$C$2*($C$9+$C$10*(N8-$C$11)*(N8-$C$11))+(2*($G8*$C$5)*($G8*$C$5))/(PI()*$C$3*$C$3*$C$8*(I$3+$C$4)*(I$3+$C$4))))</f>
        <v>353.66888261005704</v>
      </c>
      <c r="J8" s="3">
        <f>(J$3/(J$3+$C$4))*($G8*$C$5*$C$7+$C$6-0.5*$G8*J$3*J$3*(1/(1+$C$12/O8)))/((1+$C$4/(J$3+$C$4))*(0.5*$C$8*(J$3+$C$4)*(J$3+$C$4)*$C$2*($C$9+$C$10*(O8-$C$11)*(O8-$C$11))+(2*($G8*$C$5)*($G8*$C$5))/(PI()*$C$3*$C$3*$C$8*(J$3+$C$4)*(J$3+$C$4))))</f>
        <v>309.15404655023144</v>
      </c>
      <c r="K8" s="3">
        <f>(K$3/(K$3+$C$4))*($G8*$C$5*$C$7+$C$6-0.5*$G8*K$3*K$3*(1/(1+$C$12/P8)))/((1+$C$4/(K$3+$C$4))*(0.5*$C$8*(K$3+$C$4)*(K$3+$C$4)*$C$2*($C$9+$C$10*(P8-$C$11)*(P8-$C$11))+(2*($G8*$C$5)*($G8*$C$5))/(PI()*$C$3*$C$3*$C$8*(K$3+$C$4)*(K$3+$C$4))))</f>
        <v>257.74048079705852</v>
      </c>
      <c r="L8" s="3">
        <f>(L$3/(L$3+$C$4))*($G8*$C$5*$C$7+$C$6-0.5*$G8*L$3*L$3*(1/(1+$C$12/Q8)))/((1+$C$4/(L$3+$C$4))*(0.5*$C$8*(L$3+$C$4)*(L$3+$C$4)*$C$2*($C$9+$C$10*(Q8-$C$11)*(Q8-$C$11))+(2*($G8*$C$5)*($G8*$C$5))/(PI()*$C$3*$C$3*$C$8*(L$3+$C$4)*(L$3+$C$4))))</f>
        <v>210.92500240967914</v>
      </c>
      <c r="M8" s="3">
        <f>$G8*$C$5/(0.5*$C$8*(H$3+$C$4)*(H$3+$C$4)*$C$2)</f>
        <v>1.1912645570828562</v>
      </c>
      <c r="N8" s="3">
        <f>$G8*$C$5/(0.5*$C$8*(I$3+$C$4)*(I$3+$C$4)*$C$2)</f>
        <v>0.94124606979386172</v>
      </c>
      <c r="O8" s="3">
        <f>$G8*$C$5/(0.5*$C$8*(J$3+$C$4)*(J$3+$C$4)*$C$2)</f>
        <v>0.76240931653302801</v>
      </c>
      <c r="P8" s="3">
        <f>$G8*$C$5/(0.5*$C$8*(K$3+$C$4)*(K$3+$C$4)*$C$2)</f>
        <v>0.63009034424217181</v>
      </c>
      <c r="Q8" s="3">
        <f>$G8*$C$5/(0.5*$C$8*(L$3+$C$4)*(L$3+$C$4)*$C$2)</f>
        <v>0.52945091425904722</v>
      </c>
    </row>
    <row r="9" spans="2:19" x14ac:dyDescent="0.45">
      <c r="B9" s="7" t="s">
        <v>14</v>
      </c>
      <c r="C9" s="3">
        <v>1.55E-2</v>
      </c>
      <c r="D9" s="3" t="s">
        <v>4</v>
      </c>
      <c r="E9" s="4"/>
      <c r="F9" s="4"/>
      <c r="G9" s="6">
        <f t="shared" si="2"/>
        <v>82</v>
      </c>
      <c r="H9" s="10">
        <f>(H$3/(H$3+$C$4))*($G9*$C$5*$C$7+$C$6-0.5*$G9*H$3*H$3*(1/(1+$C$12/M9)))/((1+$C$4/(H$3+$C$4))*(0.5*$C$8*(H$3+$C$4)*(H$3+$C$4)*$C$2*($C$9+$C$10*(M9-$C$11)*(M9-$C$11))+(2*($G9*$C$5)*($G9*$C$5))/(PI()*$C$3*$C$3*$C$8*(H$3+$C$4)*(H$3+$C$4))))</f>
        <v>369.53381796375533</v>
      </c>
      <c r="I9" s="3">
        <f>(I$3/(I$3+$C$4))*($G9*$C$5*$C$7+$C$6-0.5*$G9*I$3*I$3*(1/(1+$C$12/N9)))/((1+$C$4/(I$3+$C$4))*(0.5*$C$8*(I$3+$C$4)*(I$3+$C$4)*$C$2*($C$9+$C$10*(N9-$C$11)*(N9-$C$11))+(2*($G9*$C$5)*($G9*$C$5))/(PI()*$C$3*$C$3*$C$8*(I$3+$C$4)*(I$3+$C$4))))</f>
        <v>353.65238578921611</v>
      </c>
      <c r="J9" s="3">
        <f>(J$3/(J$3+$C$4))*($G9*$C$5*$C$7+$C$6-0.5*$G9*J$3*J$3*(1/(1+$C$12/O9)))/((1+$C$4/(J$3+$C$4))*(0.5*$C$8*(J$3+$C$4)*(J$3+$C$4)*$C$2*($C$9+$C$10*(O9-$C$11)*(O9-$C$11))+(2*($G9*$C$5)*($G9*$C$5))/(PI()*$C$3*$C$3*$C$8*(J$3+$C$4)*(J$3+$C$4))))</f>
        <v>309.75584615344684</v>
      </c>
      <c r="K9" s="3">
        <f>(K$3/(K$3+$C$4))*($G9*$C$5*$C$7+$C$6-0.5*$G9*K$3*K$3*(1/(1+$C$12/P9)))/((1+$C$4/(K$3+$C$4))*(0.5*$C$8*(K$3+$C$4)*(K$3+$C$4)*$C$2*($C$9+$C$10*(P9-$C$11)*(P9-$C$11))+(2*($G9*$C$5)*($G9*$C$5))/(PI()*$C$3*$C$3*$C$8*(K$3+$C$4)*(K$3+$C$4))))</f>
        <v>258.55247375659906</v>
      </c>
      <c r="L9" s="3">
        <f>(L$3/(L$3+$C$4))*($G9*$C$5*$C$7+$C$6-0.5*$G9*L$3*L$3*(1/(1+$C$12/Q9)))/((1+$C$4/(L$3+$C$4))*(0.5*$C$8*(L$3+$C$4)*(L$3+$C$4)*$C$2*($C$9+$C$10*(Q9-$C$11)*(Q9-$C$11))+(2*($G9*$C$5)*($G9*$C$5))/(PI()*$C$3*$C$3*$C$8*(L$3+$C$4)*(L$3+$C$4))))</f>
        <v>211.71234237439987</v>
      </c>
      <c r="M9" s="3">
        <f>$G9*$C$5/(0.5*$C$8*(H$3+$C$4)*(H$3+$C$4)*$C$2)</f>
        <v>1.1985729285987019</v>
      </c>
      <c r="N9" s="3">
        <f>$G9*$C$5/(0.5*$C$8*(I$3+$C$4)*(I$3+$C$4)*$C$2)</f>
        <v>0.94702058555946822</v>
      </c>
      <c r="O9" s="3">
        <f>$G9*$C$5/(0.5*$C$8*(J$3+$C$4)*(J$3+$C$4)*$C$2)</f>
        <v>0.76708667430316924</v>
      </c>
      <c r="P9" s="3">
        <f>$G9*$C$5/(0.5*$C$8*(K$3+$C$4)*(K$3+$C$4)*$C$2)</f>
        <v>0.63395592917617283</v>
      </c>
      <c r="Q9" s="3">
        <f>$G9*$C$5/(0.5*$C$8*(L$3+$C$4)*(L$3+$C$4)*$C$2)</f>
        <v>0.53269907937720085</v>
      </c>
    </row>
    <row r="10" spans="2:19" x14ac:dyDescent="0.45">
      <c r="B10" s="7" t="s">
        <v>15</v>
      </c>
      <c r="C10" s="3">
        <v>1.4E-2</v>
      </c>
      <c r="D10" s="3" t="s">
        <v>4</v>
      </c>
      <c r="E10" s="4"/>
      <c r="F10" s="4"/>
      <c r="G10" s="6">
        <f t="shared" si="2"/>
        <v>82.5</v>
      </c>
      <c r="H10" s="10">
        <f>(H$3/(H$3+$C$4))*($G10*$C$5*$C$7+$C$6-0.5*$G10*H$3*H$3*(1/(1+$C$12/M10)))/((1+$C$4/(H$3+$C$4))*(0.5*$C$8*(H$3+$C$4)*(H$3+$C$4)*$C$2*($C$9+$C$10*(M10-$C$11)*(M10-$C$11))+(2*($G10*$C$5)*($G10*$C$5))/(PI()*$C$3*$C$3*$C$8*(H$3+$C$4)*(H$3+$C$4))))</f>
        <v>368.52125263443469</v>
      </c>
      <c r="I10" s="3">
        <f>(I$3/(I$3+$C$4))*($G10*$C$5*$C$7+$C$6-0.5*$G10*I$3*I$3*(1/(1+$C$12/N10)))/((1+$C$4/(I$3+$C$4))*(0.5*$C$8*(I$3+$C$4)*(I$3+$C$4)*$C$2*($C$9+$C$10*(N10-$C$11)*(N10-$C$11))+(2*($G10*$C$5)*($G10*$C$5))/(PI()*$C$3*$C$3*$C$8*(I$3+$C$4)*(I$3+$C$4))))</f>
        <v>353.61201585618727</v>
      </c>
      <c r="J10" s="3">
        <f>(J$3/(J$3+$C$4))*($G10*$C$5*$C$7+$C$6-0.5*$G10*J$3*J$3*(1/(1+$C$12/O10)))/((1+$C$4/(J$3+$C$4))*(0.5*$C$8*(J$3+$C$4)*(J$3+$C$4)*$C$2*($C$9+$C$10*(O10-$C$11)*(O10-$C$11))+(2*($G10*$C$5)*($G10*$C$5))/(PI()*$C$3*$C$3*$C$8*(J$3+$C$4)*(J$3+$C$4))))</f>
        <v>310.33859572304232</v>
      </c>
      <c r="K10" s="3">
        <f>(K$3/(K$3+$C$4))*($G10*$C$5*$C$7+$C$6-0.5*$G10*K$3*K$3*(1/(1+$C$12/P10)))/((1+$C$4/(K$3+$C$4))*(0.5*$C$8*(K$3+$C$4)*(K$3+$C$4)*$C$2*($C$9+$C$10*(P10-$C$11)*(P10-$C$11))+(2*($G10*$C$5)*($G10*$C$5))/(PI()*$C$3*$C$3*$C$8*(K$3+$C$4)*(K$3+$C$4))))</f>
        <v>259.35255256031462</v>
      </c>
      <c r="L10" s="3">
        <f>(L$3/(L$3+$C$4))*($G10*$C$5*$C$7+$C$6-0.5*$G10*L$3*L$3*(1/(1+$C$12/Q10)))/((1+$C$4/(L$3+$C$4))*(0.5*$C$8*(L$3+$C$4)*(L$3+$C$4)*$C$2*($C$9+$C$10*(Q10-$C$11)*(Q10-$C$11))+(2*($G10*$C$5)*($G10*$C$5))/(PI()*$C$3*$C$3*$C$8*(L$3+$C$4)*(L$3+$C$4))))</f>
        <v>212.49271571816146</v>
      </c>
      <c r="M10" s="3">
        <f>$G10*$C$5/(0.5*$C$8*(H$3+$C$4)*(H$3+$C$4)*$C$2)</f>
        <v>1.2058813001145479</v>
      </c>
      <c r="N10" s="3">
        <f>$G10*$C$5/(0.5*$C$8*(I$3+$C$4)*(I$3+$C$4)*$C$2)</f>
        <v>0.95279510132507483</v>
      </c>
      <c r="O10" s="3">
        <f>$G10*$C$5/(0.5*$C$8*(J$3+$C$4)*(J$3+$C$4)*$C$2)</f>
        <v>0.77176403207331057</v>
      </c>
      <c r="P10" s="3">
        <f>$G10*$C$5/(0.5*$C$8*(K$3+$C$4)*(K$3+$C$4)*$C$2)</f>
        <v>0.63782151411017396</v>
      </c>
      <c r="Q10" s="3">
        <f>$G10*$C$5/(0.5*$C$8*(L$3+$C$4)*(L$3+$C$4)*$C$2)</f>
        <v>0.53594724449535458</v>
      </c>
    </row>
    <row r="11" spans="2:19" x14ac:dyDescent="0.45">
      <c r="B11" s="7" t="s">
        <v>16</v>
      </c>
      <c r="C11" s="3">
        <v>0.9</v>
      </c>
      <c r="D11" s="3" t="s">
        <v>4</v>
      </c>
      <c r="E11" s="4"/>
      <c r="F11" s="4"/>
      <c r="G11" s="6">
        <f t="shared" si="2"/>
        <v>83</v>
      </c>
      <c r="H11" s="10">
        <f>(H$3/(H$3+$C$4))*($G11*$C$5*$C$7+$C$6-0.5*$G11*H$3*H$3*(1/(1+$C$12/M11)))/((1+$C$4/(H$3+$C$4))*(0.5*$C$8*(H$3+$C$4)*(H$3+$C$4)*$C$2*($C$9+$C$10*(M11-$C$11)*(M11-$C$11))+(2*($G11*$C$5)*($G11*$C$5))/(PI()*$C$3*$C$3*$C$8*(H$3+$C$4)*(H$3+$C$4))))</f>
        <v>367.49290105949456</v>
      </c>
      <c r="I11" s="3">
        <f>(I$3/(I$3+$C$4))*($G11*$C$5*$C$7+$C$6-0.5*$G11*I$3*I$3*(1/(1+$C$12/N11)))/((1+$C$4/(I$3+$C$4))*(0.5*$C$8*(I$3+$C$4)*(I$3+$C$4)*$C$2*($C$9+$C$10*(N11-$C$11)*(N11-$C$11))+(2*($G11*$C$5)*($G11*$C$5))/(PI()*$C$3*$C$3*$C$8*(I$3+$C$4)*(I$3+$C$4))))</f>
        <v>353.54811762445826</v>
      </c>
      <c r="J11" s="3">
        <f>(J$3/(J$3+$C$4))*($G11*$C$5*$C$7+$C$6-0.5*$G11*J$3*J$3*(1/(1+$C$12/O11)))/((1+$C$4/(J$3+$C$4))*(0.5*$C$8*(J$3+$C$4)*(J$3+$C$4)*$C$2*($C$9+$C$10*(O11-$C$11)*(O11-$C$11))+(2*($G11*$C$5)*($G11*$C$5))/(PI()*$C$3*$C$3*$C$8*(J$3+$C$4)*(J$3+$C$4))))</f>
        <v>310.90235844848007</v>
      </c>
      <c r="K11" s="3">
        <f>(K$3/(K$3+$C$4))*($G11*$C$5*$C$7+$C$6-0.5*$G11*K$3*K$3*(1/(1+$C$12/P11)))/((1+$C$4/(K$3+$C$4))*(0.5*$C$8*(K$3+$C$4)*(K$3+$C$4)*$C$2*($C$9+$C$10*(P11-$C$11)*(P11-$C$11))+(2*($G11*$C$5)*($G11*$C$5))/(PI()*$C$3*$C$3*$C$8*(K$3+$C$4)*(K$3+$C$4))))</f>
        <v>260.14068046242045</v>
      </c>
      <c r="L11" s="3">
        <f>(L$3/(L$3+$C$4))*($G11*$C$5*$C$7+$C$6-0.5*$G11*L$3*L$3*(1/(1+$C$12/Q11)))/((1+$C$4/(L$3+$C$4))*(0.5*$C$8*(L$3+$C$4)*(L$3+$C$4)*$C$2*($C$9+$C$10*(Q11-$C$11)*(Q11-$C$11))+(2*($G11*$C$5)*($G11*$C$5))/(PI()*$C$3*$C$3*$C$8*(L$3+$C$4)*(L$3+$C$4))))</f>
        <v>213.26608011501082</v>
      </c>
      <c r="M11" s="3">
        <f>$G11*$C$5/(0.5*$C$8*(H$3+$C$4)*(H$3+$C$4)*$C$2)</f>
        <v>1.2131896716303936</v>
      </c>
      <c r="N11" s="3">
        <f>$G11*$C$5/(0.5*$C$8*(I$3+$C$4)*(I$3+$C$4)*$C$2)</f>
        <v>0.95856961709068134</v>
      </c>
      <c r="O11" s="3">
        <f>$G11*$C$5/(0.5*$C$8*(J$3+$C$4)*(J$3+$C$4)*$C$2)</f>
        <v>0.7764413898434519</v>
      </c>
      <c r="P11" s="3">
        <f>$G11*$C$5/(0.5*$C$8*(K$3+$C$4)*(K$3+$C$4)*$C$2)</f>
        <v>0.64168709904417498</v>
      </c>
      <c r="Q11" s="3">
        <f>$G11*$C$5/(0.5*$C$8*(L$3+$C$4)*(L$3+$C$4)*$C$2)</f>
        <v>0.5391954096135082</v>
      </c>
    </row>
    <row r="12" spans="2:19" x14ac:dyDescent="0.45">
      <c r="B12" s="7" t="s">
        <v>17</v>
      </c>
      <c r="C12" s="3">
        <v>0.6</v>
      </c>
      <c r="D12" s="3" t="s">
        <v>4</v>
      </c>
      <c r="E12" s="4"/>
      <c r="F12" s="4"/>
      <c r="G12" s="6">
        <f t="shared" si="2"/>
        <v>83.5</v>
      </c>
      <c r="H12" s="10">
        <f>(H$3/(H$3+$C$4))*($G12*$C$5*$C$7+$C$6-0.5*$G12*H$3*H$3*(1/(1+$C$12/M12)))/((1+$C$4/(H$3+$C$4))*(0.5*$C$8*(H$3+$C$4)*(H$3+$C$4)*$C$2*($C$9+$C$10*(M12-$C$11)*(M12-$C$11))+(2*($G12*$C$5)*($G12*$C$5))/(PI()*$C$3*$C$3*$C$8*(H$3+$C$4)*(H$3+$C$4))))</f>
        <v>366.44937013155953</v>
      </c>
      <c r="I12" s="3">
        <f>(I$3/(I$3+$C$4))*($G12*$C$5*$C$7+$C$6-0.5*$G12*I$3*I$3*(1/(1+$C$12/N12)))/((1+$C$4/(I$3+$C$4))*(0.5*$C$8*(I$3+$C$4)*(I$3+$C$4)*$C$2*($C$9+$C$10*(N12-$C$11)*(N12-$C$11))+(2*($G12*$C$5)*($G12*$C$5))/(PI()*$C$3*$C$3*$C$8*(I$3+$C$4)*(I$3+$C$4))))</f>
        <v>353.46103851540437</v>
      </c>
      <c r="J12" s="3">
        <f>(J$3/(J$3+$C$4))*($G12*$C$5*$C$7+$C$6-0.5*$G12*J$3*J$3*(1/(1+$C$12/O12)))/((1+$C$4/(J$3+$C$4))*(0.5*$C$8*(J$3+$C$4)*(J$3+$C$4)*$C$2*($C$9+$C$10*(O12-$C$11)*(O12-$C$11))+(2*($G12*$C$5)*($G12*$C$5))/(PI()*$C$3*$C$3*$C$8*(J$3+$C$4)*(J$3+$C$4))))</f>
        <v>311.44720215273668</v>
      </c>
      <c r="K12" s="3">
        <f>(K$3/(K$3+$C$4))*($G12*$C$5*$C$7+$C$6-0.5*$G12*K$3*K$3*(1/(1+$C$12/P12)))/((1+$C$4/(K$3+$C$4))*(0.5*$C$8*(K$3+$C$4)*(K$3+$C$4)*$C$2*($C$9+$C$10*(P12-$C$11)*(P12-$C$11))+(2*($G12*$C$5)*($G12*$C$5))/(PI()*$C$3*$C$3*$C$8*(K$3+$C$4)*(K$3+$C$4))))</f>
        <v>260.91682309127401</v>
      </c>
      <c r="L12" s="3">
        <f>(L$3/(L$3+$C$4))*($G12*$C$5*$C$7+$C$6-0.5*$G12*L$3*L$3*(1/(1+$C$12/Q12)))/((1+$C$4/(L$3+$C$4))*(0.5*$C$8*(L$3+$C$4)*(L$3+$C$4)*$C$2*($C$9+$C$10*(Q12-$C$11)*(Q12-$C$11))+(2*($G12*$C$5)*($G12*$C$5))/(PI()*$C$3*$C$3*$C$8*(L$3+$C$4)*(L$3+$C$4))))</f>
        <v>214.03239407054565</v>
      </c>
      <c r="M12" s="3">
        <f>$G12*$C$5/(0.5*$C$8*(H$3+$C$4)*(H$3+$C$4)*$C$2)</f>
        <v>1.2204980431462393</v>
      </c>
      <c r="N12" s="3">
        <f>$G12*$C$5/(0.5*$C$8*(I$3+$C$4)*(I$3+$C$4)*$C$2)</f>
        <v>0.96434413285628784</v>
      </c>
      <c r="O12" s="3">
        <f>$G12*$C$5/(0.5*$C$8*(J$3+$C$4)*(J$3+$C$4)*$C$2)</f>
        <v>0.78111874761359312</v>
      </c>
      <c r="P12" s="3">
        <f>$G12*$C$5/(0.5*$C$8*(K$3+$C$4)*(K$3+$C$4)*$C$2)</f>
        <v>0.64555268397817611</v>
      </c>
      <c r="Q12" s="3">
        <f>$G12*$C$5/(0.5*$C$8*(L$3+$C$4)*(L$3+$C$4)*$C$2)</f>
        <v>0.54244357473166183</v>
      </c>
    </row>
    <row r="13" spans="2:19" x14ac:dyDescent="0.45">
      <c r="F13" s="4"/>
      <c r="G13" s="6">
        <f t="shared" si="2"/>
        <v>84</v>
      </c>
      <c r="H13" s="10">
        <f>(H$3/(H$3+$C$4))*($G13*$C$5*$C$7+$C$6-0.5*$G13*H$3*H$3*(1/(1+$C$12/M13)))/((1+$C$4/(H$3+$C$4))*(0.5*$C$8*(H$3+$C$4)*(H$3+$C$4)*$C$2*($C$9+$C$10*(M13-$C$11)*(M13-$C$11))+(2*($G13*$C$5)*($G13*$C$5))/(PI()*$C$3*$C$3*$C$8*(H$3+$C$4)*(H$3+$C$4))))</f>
        <v>365.39125607232211</v>
      </c>
      <c r="I13" s="3">
        <f>(I$3/(I$3+$C$4))*($G13*$C$5*$C$7+$C$6-0.5*$G13*I$3*I$3*(1/(1+$C$12/N13)))/((1+$C$4/(I$3+$C$4))*(0.5*$C$8*(I$3+$C$4)*(I$3+$C$4)*$C$2*($C$9+$C$10*(N13-$C$11)*(N13-$C$11))+(2*($G13*$C$5)*($G13*$C$5))/(PI()*$C$3*$C$3*$C$8*(I$3+$C$4)*(I$3+$C$4))))</f>
        <v>353.35112828041252</v>
      </c>
      <c r="J13" s="3">
        <f>(J$3/(J$3+$C$4))*($G13*$C$5*$C$7+$C$6-0.5*$G13*J$3*J$3*(1/(1+$C$12/O13)))/((1+$C$4/(J$3+$C$4))*(0.5*$C$8*(J$3+$C$4)*(J$3+$C$4)*$C$2*($C$9+$C$10*(O13-$C$11)*(O13-$C$11))+(2*($G13*$C$5)*($G13*$C$5))/(PI()*$C$3*$C$3*$C$8*(J$3+$C$4)*(J$3+$C$4))))</f>
        <v>311.97319920936405</v>
      </c>
      <c r="K13" s="3">
        <f>(K$3/(K$3+$C$4))*($G13*$C$5*$C$7+$C$6-0.5*$G13*K$3*K$3*(1/(1+$C$12/P13)))/((1+$C$4/(K$3+$C$4))*(0.5*$C$8*(K$3+$C$4)*(K$3+$C$4)*$C$2*($C$9+$C$10*(P13-$C$11)*(P13-$C$11))+(2*($G13*$C$5)*($G13*$C$5))/(PI()*$C$3*$C$3*$C$8*(K$3+$C$4)*(K$3+$C$4))))</f>
        <v>261.68094845419188</v>
      </c>
      <c r="L13" s="3">
        <f>(L$3/(L$3+$C$4))*($G13*$C$5*$C$7+$C$6-0.5*$G13*L$3*L$3*(1/(1+$C$12/Q13)))/((1+$C$4/(L$3+$C$4))*(0.5*$C$8*(L$3+$C$4)*(L$3+$C$4)*$C$2*($C$9+$C$10*(Q13-$C$11)*(Q13-$C$11))+(2*($G13*$C$5)*($G13*$C$5))/(PI()*$C$3*$C$3*$C$8*(L$3+$C$4)*(L$3+$C$4))))</f>
        <v>214.79161693491028</v>
      </c>
      <c r="M13" s="3">
        <f>$G13*$C$5/(0.5*$C$8*(H$3+$C$4)*(H$3+$C$4)*$C$2)</f>
        <v>1.2278064146620848</v>
      </c>
      <c r="N13" s="3">
        <f>$G13*$C$5/(0.5*$C$8*(I$3+$C$4)*(I$3+$C$4)*$C$2)</f>
        <v>0.97011864862189423</v>
      </c>
      <c r="O13" s="3">
        <f>$G13*$C$5/(0.5*$C$8*(J$3+$C$4)*(J$3+$C$4)*$C$2)</f>
        <v>0.78579610538373434</v>
      </c>
      <c r="P13" s="3">
        <f>$G13*$C$5/(0.5*$C$8*(K$3+$C$4)*(K$3+$C$4)*$C$2)</f>
        <v>0.64941826891217713</v>
      </c>
      <c r="Q13" s="3">
        <f>$G13*$C$5/(0.5*$C$8*(L$3+$C$4)*(L$3+$C$4)*$C$2)</f>
        <v>0.54569173984981556</v>
      </c>
    </row>
    <row r="14" spans="2:19" x14ac:dyDescent="0.45">
      <c r="F14" s="4"/>
      <c r="G14" s="6">
        <f t="shared" si="2"/>
        <v>84.5</v>
      </c>
      <c r="H14" s="10">
        <f>(H$3/(H$3+$C$4))*($G14*$C$5*$C$7+$C$6-0.5*$G14*H$3*H$3*(1/(1+$C$12/M14)))/((1+$C$4/(H$3+$C$4))*(0.5*$C$8*(H$3+$C$4)*(H$3+$C$4)*$C$2*($C$9+$C$10*(M14-$C$11)*(M14-$C$11))+(2*($G14*$C$5)*($G14*$C$5))/(PI()*$C$3*$C$3*$C$8*(H$3+$C$4)*(H$3+$C$4))))</f>
        <v>364.31914435157006</v>
      </c>
      <c r="I14" s="3">
        <f>(I$3/(I$3+$C$4))*($G14*$C$5*$C$7+$C$6-0.5*$G14*I$3*I$3*(1/(1+$C$12/N14)))/((1+$C$4/(I$3+$C$4))*(0.5*$C$8*(I$3+$C$4)*(I$3+$C$4)*$C$2*($C$9+$C$10*(N14-$C$11)*(N14-$C$11))+(2*($G14*$C$5)*($G14*$C$5))/(PI()*$C$3*$C$3*$C$8*(I$3+$C$4)*(I$3+$C$4))))</f>
        <v>353.21873872831867</v>
      </c>
      <c r="J14" s="3">
        <f>(J$3/(J$3+$C$4))*($G14*$C$5*$C$7+$C$6-0.5*$G14*J$3*J$3*(1/(1+$C$12/O14)))/((1+$C$4/(J$3+$C$4))*(0.5*$C$8*(J$3+$C$4)*(J$3+$C$4)*$C$2*($C$9+$C$10*(O14-$C$11)*(O14-$C$11))+(2*($G14*$C$5)*($G14*$C$5))/(PI()*$C$3*$C$3*$C$8*(J$3+$C$4)*(J$3+$C$4))))</f>
        <v>312.48042645741816</v>
      </c>
      <c r="K14" s="3">
        <f>(K$3/(K$3+$C$4))*($G14*$C$5*$C$7+$C$6-0.5*$G14*K$3*K$3*(1/(1+$C$12/P14)))/((1+$C$4/(K$3+$C$4))*(0.5*$C$8*(K$3+$C$4)*(K$3+$C$4)*$C$2*($C$9+$C$10*(P14-$C$11)*(P14-$C$11))+(2*($G14*$C$5)*($G14*$C$5))/(PI()*$C$3*$C$3*$C$8*(K$3+$C$4)*(K$3+$C$4))))</f>
        <v>262.43302694096428</v>
      </c>
      <c r="L14" s="3">
        <f>(L$3/(L$3+$C$4))*($G14*$C$5*$C$7+$C$6-0.5*$G14*L$3*L$3*(1/(1+$C$12/Q14)))/((1+$C$4/(L$3+$C$4))*(0.5*$C$8*(L$3+$C$4)*(L$3+$C$4)*$C$2*($C$9+$C$10*(Q14-$C$11)*(Q14-$C$11))+(2*($G14*$C$5)*($G14*$C$5))/(PI()*$C$3*$C$3*$C$8*(L$3+$C$4)*(L$3+$C$4))))</f>
        <v>215.5437089154388</v>
      </c>
      <c r="M14" s="3">
        <f>$G14*$C$5/(0.5*$C$8*(H$3+$C$4)*(H$3+$C$4)*$C$2)</f>
        <v>1.2351147861779306</v>
      </c>
      <c r="N14" s="3">
        <f>$G14*$C$5/(0.5*$C$8*(I$3+$C$4)*(I$3+$C$4)*$C$2)</f>
        <v>0.97589316438750073</v>
      </c>
      <c r="O14" s="3">
        <f>$G14*$C$5/(0.5*$C$8*(J$3+$C$4)*(J$3+$C$4)*$C$2)</f>
        <v>0.79047346315387557</v>
      </c>
      <c r="P14" s="3">
        <f>$G14*$C$5/(0.5*$C$8*(K$3+$C$4)*(K$3+$C$4)*$C$2)</f>
        <v>0.65328385384617815</v>
      </c>
      <c r="Q14" s="3">
        <f>$G14*$C$5/(0.5*$C$8*(L$3+$C$4)*(L$3+$C$4)*$C$2)</f>
        <v>0.54893990496796918</v>
      </c>
    </row>
    <row r="15" spans="2:19" x14ac:dyDescent="0.45">
      <c r="F15" s="4"/>
      <c r="G15" s="6">
        <f t="shared" si="2"/>
        <v>85</v>
      </c>
      <c r="H15" s="10">
        <f>(H$3/(H$3+$C$4))*($G15*$C$5*$C$7+$C$6-0.5*$G15*H$3*H$3*(1/(1+$C$12/M15)))/((1+$C$4/(H$3+$C$4))*(0.5*$C$8*(H$3+$C$4)*(H$3+$C$4)*$C$2*($C$9+$C$10*(M15-$C$11)*(M15-$C$11))+(2*($G15*$C$5)*($G15*$C$5))/(PI()*$C$3*$C$3*$C$8*(H$3+$C$4)*(H$3+$C$4))))</f>
        <v>363.23360962246386</v>
      </c>
      <c r="I15" s="3">
        <f>(I$3/(I$3+$C$4))*($G15*$C$5*$C$7+$C$6-0.5*$G15*I$3*I$3*(1/(1+$C$12/N15)))/((1+$C$4/(I$3+$C$4))*(0.5*$C$8*(I$3+$C$4)*(I$3+$C$4)*$C$2*($C$9+$C$10*(N15-$C$11)*(N15-$C$11))+(2*($G15*$C$5)*($G15*$C$5))/(PI()*$C$3*$C$3*$C$8*(I$3+$C$4)*(I$3+$C$4))))</f>
        <v>353.06422345835614</v>
      </c>
      <c r="J15" s="3">
        <f>(J$3/(J$3+$C$4))*($G15*$C$5*$C$7+$C$6-0.5*$G15*J$3*J$3*(1/(1+$C$12/O15)))/((1+$C$4/(J$3+$C$4))*(0.5*$C$8*(J$3+$C$4)*(J$3+$C$4)*$C$2*($C$9+$C$10*(O15-$C$11)*(O15-$C$11))+(2*($G15*$C$5)*($G15*$C$5))/(PI()*$C$3*$C$3*$C$8*(J$3+$C$4)*(J$3+$C$4))))</f>
        <v>312.96896511437996</v>
      </c>
      <c r="K15" s="3">
        <f>(K$3/(K$3+$C$4))*($G15*$C$5*$C$7+$C$6-0.5*$G15*K$3*K$3*(1/(1+$C$12/P15)))/((1+$C$4/(K$3+$C$4))*(0.5*$C$8*(K$3+$C$4)*(K$3+$C$4)*$C$2*($C$9+$C$10*(P15-$C$11)*(P15-$C$11))+(2*($G15*$C$5)*($G15*$C$5))/(PI()*$C$3*$C$3*$C$8*(K$3+$C$4)*(K$3+$C$4))))</f>
        <v>263.17303132607407</v>
      </c>
      <c r="L15" s="3">
        <f>(L$3/(L$3+$C$4))*($G15*$C$5*$C$7+$C$6-0.5*$G15*L$3*L$3*(1/(1+$C$12/Q15)))/((1+$C$4/(L$3+$C$4))*(0.5*$C$8*(L$3+$C$4)*(L$3+$C$4)*$C$2*($C$9+$C$10*(Q15-$C$11)*(Q15-$C$11))+(2*($G15*$C$5)*($G15*$C$5))/(PI()*$C$3*$C$3*$C$8*(L$3+$C$4)*(L$3+$C$4))))</f>
        <v>216.2886310889416</v>
      </c>
      <c r="M15" s="3">
        <f>$G15*$C$5/(0.5*$C$8*(H$3+$C$4)*(H$3+$C$4)*$C$2)</f>
        <v>1.2424231576937765</v>
      </c>
      <c r="N15" s="3">
        <f>$G15*$C$5/(0.5*$C$8*(I$3+$C$4)*(I$3+$C$4)*$C$2)</f>
        <v>0.98166768015310735</v>
      </c>
      <c r="O15" s="3">
        <f>$G15*$C$5/(0.5*$C$8*(J$3+$C$4)*(J$3+$C$4)*$C$2)</f>
        <v>0.79515082092401701</v>
      </c>
      <c r="P15" s="3">
        <f>$G15*$C$5/(0.5*$C$8*(K$3+$C$4)*(K$3+$C$4)*$C$2)</f>
        <v>0.65714943878017928</v>
      </c>
      <c r="Q15" s="3">
        <f>$G15*$C$5/(0.5*$C$8*(L$3+$C$4)*(L$3+$C$4)*$C$2)</f>
        <v>0.55218807008612292</v>
      </c>
    </row>
    <row r="16" spans="2:19" x14ac:dyDescent="0.45">
      <c r="F16" s="4"/>
      <c r="G16" s="6">
        <f t="shared" si="2"/>
        <v>85.5</v>
      </c>
      <c r="H16" s="10">
        <f>(H$3/(H$3+$C$4))*($G16*$C$5*$C$7+$C$6-0.5*$G16*H$3*H$3*(1/(1+$C$12/M16)))/((1+$C$4/(H$3+$C$4))*(0.5*$C$8*(H$3+$C$4)*(H$3+$C$4)*$C$2*($C$9+$C$10*(M16-$C$11)*(M16-$C$11))+(2*($G16*$C$5)*($G16*$C$5))/(PI()*$C$3*$C$3*$C$8*(H$3+$C$4)*(H$3+$C$4))))</f>
        <v>362.13521567234363</v>
      </c>
      <c r="I16" s="3">
        <f>(I$3/(I$3+$C$4))*($G16*$C$5*$C$7+$C$6-0.5*$G16*I$3*I$3*(1/(1+$C$12/N16)))/((1+$C$4/(I$3+$C$4))*(0.5*$C$8*(I$3+$C$4)*(I$3+$C$4)*$C$2*($C$9+$C$10*(N16-$C$11)*(N16-$C$11))+(2*($G16*$C$5)*($G16*$C$5))/(PI()*$C$3*$C$3*$C$8*(I$3+$C$4)*(I$3+$C$4))))</f>
        <v>352.88793759878769</v>
      </c>
      <c r="J16" s="3">
        <f>(J$3/(J$3+$C$4))*($G16*$C$5*$C$7+$C$6-0.5*$G16*J$3*J$3*(1/(1+$C$12/O16)))/((1+$C$4/(J$3+$C$4))*(0.5*$C$8*(J$3+$C$4)*(J$3+$C$4)*$C$2*($C$9+$C$10*(O16-$C$11)*(O16-$C$11))+(2*($G16*$C$5)*($G16*$C$5))/(PI()*$C$3*$C$3*$C$8*(J$3+$C$4)*(J$3+$C$4))))</f>
        <v>313.43890068718656</v>
      </c>
      <c r="K16" s="3">
        <f>(K$3/(K$3+$C$4))*($G16*$C$5*$C$7+$C$6-0.5*$G16*K$3*K$3*(1/(1+$C$12/P16)))/((1+$C$4/(K$3+$C$4))*(0.5*$C$8*(K$3+$C$4)*(K$3+$C$4)*$C$2*($C$9+$C$10*(P16-$C$11)*(P16-$C$11))+(2*($G16*$C$5)*($G16*$C$5))/(PI()*$C$3*$C$3*$C$8*(K$3+$C$4)*(K$3+$C$4))))</f>
        <v>263.90093676962834</v>
      </c>
      <c r="L16" s="3">
        <f>(L$3/(L$3+$C$4))*($G16*$C$5*$C$7+$C$6-0.5*$G16*L$3*L$3*(1/(1+$C$12/Q16)))/((1+$C$4/(L$3+$C$4))*(0.5*$C$8*(L$3+$C$4)*(L$3+$C$4)*$C$2*($C$9+$C$10*(Q16-$C$11)*(Q16-$C$11))+(2*($G16*$C$5)*($G16*$C$5))/(PI()*$C$3*$C$3*$C$8*(L$3+$C$4)*(L$3+$C$4))))</f>
        <v>217.02634541362752</v>
      </c>
      <c r="M16" s="3">
        <f>$G16*$C$5/(0.5*$C$8*(H$3+$C$4)*(H$3+$C$4)*$C$2)</f>
        <v>1.2497315292096223</v>
      </c>
      <c r="N16" s="3">
        <f>$G16*$C$5/(0.5*$C$8*(I$3+$C$4)*(I$3+$C$4)*$C$2)</f>
        <v>0.98744219591871385</v>
      </c>
      <c r="O16" s="3">
        <f>$G16*$C$5/(0.5*$C$8*(J$3+$C$4)*(J$3+$C$4)*$C$2)</f>
        <v>0.79982817869415823</v>
      </c>
      <c r="P16" s="3">
        <f>$G16*$C$5/(0.5*$C$8*(K$3+$C$4)*(K$3+$C$4)*$C$2)</f>
        <v>0.66101502371418031</v>
      </c>
      <c r="Q16" s="3">
        <f>$G16*$C$5/(0.5*$C$8*(L$3+$C$4)*(L$3+$C$4)*$C$2)</f>
        <v>0.55543623520427654</v>
      </c>
    </row>
    <row r="17" spans="6:17" x14ac:dyDescent="0.45">
      <c r="F17" s="4"/>
      <c r="G17" s="6">
        <f t="shared" si="2"/>
        <v>86</v>
      </c>
      <c r="H17" s="10">
        <f>(H$3/(H$3+$C$4))*($G17*$C$5*$C$7+$C$6-0.5*$G17*H$3*H$3*(1/(1+$C$12/M17)))/((1+$C$4/(H$3+$C$4))*(0.5*$C$8*(H$3+$C$4)*(H$3+$C$4)*$C$2*($C$9+$C$10*(M17-$C$11)*(M17-$C$11))+(2*($G17*$C$5)*($G17*$C$5))/(PI()*$C$3*$C$3*$C$8*(H$3+$C$4)*(H$3+$C$4))))</f>
        <v>361.02451538834652</v>
      </c>
      <c r="I17" s="3">
        <f>(I$3/(I$3+$C$4))*($G17*$C$5*$C$7+$C$6-0.5*$G17*I$3*I$3*(1/(1+$C$12/N17)))/((1+$C$4/(I$3+$C$4))*(0.5*$C$8*(I$3+$C$4)*(I$3+$C$4)*$C$2*($C$9+$C$10*(N17-$C$11)*(N17-$C$11))+(2*($G17*$C$5)*($G17*$C$5))/(PI()*$C$3*$C$3*$C$8*(I$3+$C$4)*(I$3+$C$4))))</f>
        <v>352.69023755138528</v>
      </c>
      <c r="J17" s="3">
        <f>(J$3/(J$3+$C$4))*($G17*$C$5*$C$7+$C$6-0.5*$G17*J$3*J$3*(1/(1+$C$12/O17)))/((1+$C$4/(J$3+$C$4))*(0.5*$C$8*(J$3+$C$4)*(J$3+$C$4)*$C$2*($C$9+$C$10*(O17-$C$11)*(O17-$C$11))+(2*($G17*$C$5)*($G17*$C$5))/(PI()*$C$3*$C$3*$C$8*(J$3+$C$4)*(J$3+$C$4))))</f>
        <v>313.89032288149963</v>
      </c>
      <c r="K17" s="3">
        <f>(K$3/(K$3+$C$4))*($G17*$C$5*$C$7+$C$6-0.5*$G17*K$3*K$3*(1/(1+$C$12/P17)))/((1+$C$4/(K$3+$C$4))*(0.5*$C$8*(K$3+$C$4)*(K$3+$C$4)*$C$2*($C$9+$C$10*(P17-$C$11)*(P17-$C$11))+(2*($G17*$C$5)*($G17*$C$5))/(PI()*$C$3*$C$3*$C$8*(K$3+$C$4)*(K$3+$C$4))))</f>
        <v>264.61672081701249</v>
      </c>
      <c r="L17" s="3">
        <f>(L$3/(L$3+$C$4))*($G17*$C$5*$C$7+$C$6-0.5*$G17*L$3*L$3*(1/(1+$C$12/Q17)))/((1+$C$4/(L$3+$C$4))*(0.5*$C$8*(L$3+$C$4)*(L$3+$C$4)*$C$2*($C$9+$C$10*(Q17-$C$11)*(Q17-$C$11))+(2*($G17*$C$5)*($G17*$C$5))/(PI()*$C$3*$C$3*$C$8*(L$3+$C$4)*(L$3+$C$4))))</f>
        <v>217.75681474065911</v>
      </c>
      <c r="M17" s="3">
        <f>$G17*$C$5/(0.5*$C$8*(H$3+$C$4)*(H$3+$C$4)*$C$2)</f>
        <v>1.257039900725468</v>
      </c>
      <c r="N17" s="3">
        <f>$G17*$C$5/(0.5*$C$8*(I$3+$C$4)*(I$3+$C$4)*$C$2)</f>
        <v>0.99321671168432035</v>
      </c>
      <c r="O17" s="3">
        <f>$G17*$C$5/(0.5*$C$8*(J$3+$C$4)*(J$3+$C$4)*$C$2)</f>
        <v>0.80450553646429945</v>
      </c>
      <c r="P17" s="3">
        <f>$G17*$C$5/(0.5*$C$8*(K$3+$C$4)*(K$3+$C$4)*$C$2)</f>
        <v>0.66488060864818133</v>
      </c>
      <c r="Q17" s="3">
        <f>$G17*$C$5/(0.5*$C$8*(L$3+$C$4)*(L$3+$C$4)*$C$2)</f>
        <v>0.55868440032243016</v>
      </c>
    </row>
    <row r="18" spans="6:17" x14ac:dyDescent="0.45">
      <c r="F18" s="4"/>
      <c r="G18" s="6">
        <f t="shared" si="2"/>
        <v>86.5</v>
      </c>
      <c r="H18" s="10">
        <f>(H$3/(H$3+$C$4))*($G18*$C$5*$C$7+$C$6-0.5*$G18*H$3*H$3*(1/(1+$C$12/M18)))/((1+$C$4/(H$3+$C$4))*(0.5*$C$8*(H$3+$C$4)*(H$3+$C$4)*$C$2*($C$9+$C$10*(M18-$C$11)*(M18-$C$11))+(2*($G18*$C$5)*($G18*$C$5))/(PI()*$C$3*$C$3*$C$8*(H$3+$C$4)*(H$3+$C$4))))</f>
        <v>359.90205073713429</v>
      </c>
      <c r="I18" s="3">
        <f>(I$3/(I$3+$C$4))*($G18*$C$5*$C$7+$C$6-0.5*$G18*I$3*I$3*(1/(1+$C$12/N18)))/((1+$C$4/(I$3+$C$4))*(0.5*$C$8*(I$3+$C$4)*(I$3+$C$4)*$C$2*($C$9+$C$10*(N18-$C$11)*(N18-$C$11))+(2*($G18*$C$5)*($G18*$C$5))/(PI()*$C$3*$C$3*$C$8*(I$3+$C$4)*(I$3+$C$4))))</f>
        <v>352.47148074189789</v>
      </c>
      <c r="J18" s="3">
        <f>(J$3/(J$3+$C$4))*($G18*$C$5*$C$7+$C$6-0.5*$G18*J$3*J$3*(1/(1+$C$12/O18)))/((1+$C$4/(J$3+$C$4))*(0.5*$C$8*(J$3+$C$4)*(J$3+$C$4)*$C$2*($C$9+$C$10*(O18-$C$11)*(O18-$C$11))+(2*($G18*$C$5)*($G18*$C$5))/(PI()*$C$3*$C$3*$C$8*(J$3+$C$4)*(J$3+$C$4))))</f>
        <v>314.32332550932648</v>
      </c>
      <c r="K18" s="3">
        <f>(K$3/(K$3+$C$4))*($G18*$C$5*$C$7+$C$6-0.5*$G18*K$3*K$3*(1/(1+$C$12/P18)))/((1+$C$4/(K$3+$C$4))*(0.5*$C$8*(K$3+$C$4)*(K$3+$C$4)*$C$2*($C$9+$C$10*(P18-$C$11)*(P18-$C$11))+(2*($G18*$C$5)*($G18*$C$5))/(PI()*$C$3*$C$3*$C$8*(K$3+$C$4)*(K$3+$C$4))))</f>
        <v>265.32036339727455</v>
      </c>
      <c r="L18" s="3">
        <f>(L$3/(L$3+$C$4))*($G18*$C$5*$C$7+$C$6-0.5*$G18*L$3*L$3*(1/(1+$C$12/Q18)))/((1+$C$4/(L$3+$C$4))*(0.5*$C$8*(L$3+$C$4)*(L$3+$C$4)*$C$2*($C$9+$C$10*(Q18-$C$11)*(Q18-$C$11))+(2*($G18*$C$5)*($G18*$C$5))/(PI()*$C$3*$C$3*$C$8*(L$3+$C$4)*(L$3+$C$4))))</f>
        <v>218.4800028253328</v>
      </c>
      <c r="M18" s="3">
        <f>$G18*$C$5/(0.5*$C$8*(H$3+$C$4)*(H$3+$C$4)*$C$2)</f>
        <v>1.2643482722413137</v>
      </c>
      <c r="N18" s="3">
        <f>$G18*$C$5/(0.5*$C$8*(I$3+$C$4)*(I$3+$C$4)*$C$2)</f>
        <v>0.99899122744992686</v>
      </c>
      <c r="O18" s="3">
        <f>$G18*$C$5/(0.5*$C$8*(J$3+$C$4)*(J$3+$C$4)*$C$2)</f>
        <v>0.80918289423444079</v>
      </c>
      <c r="P18" s="3">
        <f>$G18*$C$5/(0.5*$C$8*(K$3+$C$4)*(K$3+$C$4)*$C$2)</f>
        <v>0.66874619358218235</v>
      </c>
      <c r="Q18" s="3">
        <f>$G18*$C$5/(0.5*$C$8*(L$3+$C$4)*(L$3+$C$4)*$C$2)</f>
        <v>0.5619325654405839</v>
      </c>
    </row>
    <row r="19" spans="6:17" x14ac:dyDescent="0.45">
      <c r="F19" s="4"/>
      <c r="G19" s="6">
        <f t="shared" si="2"/>
        <v>87</v>
      </c>
      <c r="H19" s="10">
        <f>(H$3/(H$3+$C$4))*($G19*$C$5*$C$7+$C$6-0.5*$G19*H$3*H$3*(1/(1+$C$12/M19)))/((1+$C$4/(H$3+$C$4))*(0.5*$C$8*(H$3+$C$4)*(H$3+$C$4)*$C$2*($C$9+$C$10*(M19-$C$11)*(M19-$C$11))+(2*($G19*$C$5)*($G19*$C$5))/(PI()*$C$3*$C$3*$C$8*(H$3+$C$4)*(H$3+$C$4))))</f>
        <v>358.76835275803489</v>
      </c>
      <c r="I19" s="3">
        <f>(I$3/(I$3+$C$4))*($G19*$C$5*$C$7+$C$6-0.5*$G19*I$3*I$3*(1/(1+$C$12/N19)))/((1+$C$4/(I$3+$C$4))*(0.5*$C$8*(I$3+$C$4)*(I$3+$C$4)*$C$2*($C$9+$C$10*(N19-$C$11)*(N19-$C$11))+(2*($G19*$C$5)*($G19*$C$5))/(PI()*$C$3*$C$3*$C$8*(I$3+$C$4)*(I$3+$C$4))))</f>
        <v>352.23202537663934</v>
      </c>
      <c r="J19" s="3">
        <f>(J$3/(J$3+$C$4))*($G19*$C$5*$C$7+$C$6-0.5*$G19*J$3*J$3*(1/(1+$C$12/O19)))/((1+$C$4/(J$3+$C$4))*(0.5*$C$8*(J$3+$C$4)*(J$3+$C$4)*$C$2*($C$9+$C$10*(O19-$C$11)*(O19-$C$11))+(2*($G19*$C$5)*($G19*$C$5))/(PI()*$C$3*$C$3*$C$8*(J$3+$C$4)*(J$3+$C$4))))</f>
        <v>314.73800639512075</v>
      </c>
      <c r="K19" s="3">
        <f>(K$3/(K$3+$C$4))*($G19*$C$5*$C$7+$C$6-0.5*$G19*K$3*K$3*(1/(1+$C$12/P19)))/((1+$C$4/(K$3+$C$4))*(0.5*$C$8*(K$3+$C$4)*(K$3+$C$4)*$C$2*($C$9+$C$10*(P19-$C$11)*(P19-$C$11))+(2*($G19*$C$5)*($G19*$C$5))/(PI()*$C$3*$C$3*$C$8*(K$3+$C$4)*(K$3+$C$4))))</f>
        <v>266.01184682025382</v>
      </c>
      <c r="L19" s="3">
        <f>(L$3/(L$3+$C$4))*($G19*$C$5*$C$7+$C$6-0.5*$G19*L$3*L$3*(1/(1+$C$12/Q19)))/((1+$C$4/(L$3+$C$4))*(0.5*$C$8*(L$3+$C$4)*(L$3+$C$4)*$C$2*($C$9+$C$10*(Q19-$C$11)*(Q19-$C$11))+(2*($G19*$C$5)*($G19*$C$5))/(PI()*$C$3*$C$3*$C$8*(L$3+$C$4)*(L$3+$C$4))))</f>
        <v>219.19587433788269</v>
      </c>
      <c r="M19" s="3">
        <f>$G19*$C$5/(0.5*$C$8*(H$3+$C$4)*(H$3+$C$4)*$C$2)</f>
        <v>1.2716566437571593</v>
      </c>
      <c r="N19" s="3">
        <f>$G19*$C$5/(0.5*$C$8*(I$3+$C$4)*(I$3+$C$4)*$C$2)</f>
        <v>1.0047657432155332</v>
      </c>
      <c r="O19" s="3">
        <f>$G19*$C$5/(0.5*$C$8*(J$3+$C$4)*(J$3+$C$4)*$C$2)</f>
        <v>0.81386025200458201</v>
      </c>
      <c r="P19" s="3">
        <f>$G19*$C$5/(0.5*$C$8*(K$3+$C$4)*(K$3+$C$4)*$C$2)</f>
        <v>0.67261177851618337</v>
      </c>
      <c r="Q19" s="3">
        <f>$G19*$C$5/(0.5*$C$8*(L$3+$C$4)*(L$3+$C$4)*$C$2)</f>
        <v>0.56518073055873752</v>
      </c>
    </row>
    <row r="20" spans="6:17" x14ac:dyDescent="0.45">
      <c r="F20" s="4"/>
      <c r="G20" s="6">
        <f t="shared" si="2"/>
        <v>87.5</v>
      </c>
      <c r="H20" s="10">
        <f>(H$3/(H$3+$C$4))*($G20*$C$5*$C$7+$C$6-0.5*$G20*H$3*H$3*(1/(1+$C$12/M20)))/((1+$C$4/(H$3+$C$4))*(0.5*$C$8*(H$3+$C$4)*(H$3+$C$4)*$C$2*($C$9+$C$10*(M20-$C$11)*(M20-$C$11))+(2*($G20*$C$5)*($G20*$C$5))/(PI()*$C$3*$C$3*$C$8*(H$3+$C$4)*(H$3+$C$4))))</f>
        <v>357.62394156891634</v>
      </c>
      <c r="I20" s="3">
        <f>(I$3/(I$3+$C$4))*($G20*$C$5*$C$7+$C$6-0.5*$G20*I$3*I$3*(1/(1+$C$12/N20)))/((1+$C$4/(I$3+$C$4))*(0.5*$C$8*(I$3+$C$4)*(I$3+$C$4)*$C$2*($C$9+$C$10*(N20-$C$11)*(N20-$C$11))+(2*($G20*$C$5)*($G20*$C$5))/(PI()*$C$3*$C$3*$C$8*(I$3+$C$4)*(I$3+$C$4))))</f>
        <v>351.97223020530612</v>
      </c>
      <c r="J20" s="3">
        <f>(J$3/(J$3+$C$4))*($G20*$C$5*$C$7+$C$6-0.5*$G20*J$3*J$3*(1/(1+$C$12/O20)))/((1+$C$4/(J$3+$C$4))*(0.5*$C$8*(J$3+$C$4)*(J$3+$C$4)*$C$2*($C$9+$C$10*(O20-$C$11)*(O20-$C$11))+(2*($G20*$C$5)*($G20*$C$5))/(PI()*$C$3*$C$3*$C$8*(J$3+$C$4)*(J$3+$C$4))))</f>
        <v>315.13446728048046</v>
      </c>
      <c r="K20" s="3">
        <f>(K$3/(K$3+$C$4))*($G20*$C$5*$C$7+$C$6-0.5*$G20*K$3*K$3*(1/(1+$C$12/P20)))/((1+$C$4/(K$3+$C$4))*(0.5*$C$8*(K$3+$C$4)*(K$3+$C$4)*$C$2*($C$9+$C$10*(P20-$C$11)*(P20-$C$11))+(2*($G20*$C$5)*($G20*$C$5))/(PI()*$C$3*$C$3*$C$8*(K$3+$C$4)*(K$3+$C$4))))</f>
        <v>266.69115577246458</v>
      </c>
      <c r="L20" s="3">
        <f>(L$3/(L$3+$C$4))*($G20*$C$5*$C$7+$C$6-0.5*$G20*L$3*L$3*(1/(1+$C$12/Q20)))/((1+$C$4/(L$3+$C$4))*(0.5*$C$8*(L$3+$C$4)*(L$3+$C$4)*$C$2*($C$9+$C$10*(Q20-$C$11)*(Q20-$C$11))+(2*($G20*$C$5)*($G20*$C$5))/(PI()*$C$3*$C$3*$C$8*(L$3+$C$4)*(L$3+$C$4))))</f>
        <v>219.90439487390108</v>
      </c>
      <c r="M20" s="3">
        <f>$G20*$C$5/(0.5*$C$8*(H$3+$C$4)*(H$3+$C$4)*$C$2)</f>
        <v>1.2789650152730052</v>
      </c>
      <c r="N20" s="3">
        <f>$G20*$C$5/(0.5*$C$8*(I$3+$C$4)*(I$3+$C$4)*$C$2)</f>
        <v>1.0105402589811399</v>
      </c>
      <c r="O20" s="3">
        <f>$G20*$C$5/(0.5*$C$8*(J$3+$C$4)*(J$3+$C$4)*$C$2)</f>
        <v>0.81853760977472334</v>
      </c>
      <c r="P20" s="3">
        <f>$G20*$C$5/(0.5*$C$8*(K$3+$C$4)*(K$3+$C$4)*$C$2)</f>
        <v>0.6764773634501845</v>
      </c>
      <c r="Q20" s="3">
        <f>$G20*$C$5/(0.5*$C$8*(L$3+$C$4)*(L$3+$C$4)*$C$2)</f>
        <v>0.56842889567689125</v>
      </c>
    </row>
    <row r="21" spans="6:17" x14ac:dyDescent="0.45">
      <c r="F21" s="4"/>
      <c r="G21" s="6">
        <f t="shared" si="2"/>
        <v>88</v>
      </c>
      <c r="H21" s="10">
        <f>(H$3/(H$3+$C$4))*($G21*$C$5*$C$7+$C$6-0.5*$G21*H$3*H$3*(1/(1+$C$12/M21)))/((1+$C$4/(H$3+$C$4))*(0.5*$C$8*(H$3+$C$4)*(H$3+$C$4)*$C$2*($C$9+$C$10*(M21-$C$11)*(M21-$C$11))+(2*($G21*$C$5)*($G21*$C$5))/(PI()*$C$3*$C$3*$C$8*(H$3+$C$4)*(H$3+$C$4))))</f>
        <v>356.46932638412591</v>
      </c>
      <c r="I21" s="3">
        <f>(I$3/(I$3+$C$4))*($G21*$C$5*$C$7+$C$6-0.5*$G21*I$3*I$3*(1/(1+$C$12/N21)))/((1+$C$4/(I$3+$C$4))*(0.5*$C$8*(I$3+$C$4)*(I$3+$C$4)*$C$2*($C$9+$C$10*(N21-$C$11)*(N21-$C$11))+(2*($G21*$C$5)*($G21*$C$5))/(PI()*$C$3*$C$3*$C$8*(I$3+$C$4)*(I$3+$C$4))))</f>
        <v>351.69245429012318</v>
      </c>
      <c r="J21" s="3">
        <f>(J$3/(J$3+$C$4))*($G21*$C$5*$C$7+$C$6-0.5*$G21*J$3*J$3*(1/(1+$C$12/O21)))/((1+$C$4/(J$3+$C$4))*(0.5*$C$8*(J$3+$C$4)*(J$3+$C$4)*$C$2*($C$9+$C$10*(O21-$C$11)*(O21-$C$11))+(2*($G21*$C$5)*($G21*$C$5))/(PI()*$C$3*$C$3*$C$8*(J$3+$C$4)*(J$3+$C$4))))</f>
        <v>315.51281372756296</v>
      </c>
      <c r="K21" s="3">
        <f>(K$3/(K$3+$C$4))*($G21*$C$5*$C$7+$C$6-0.5*$G21*K$3*K$3*(1/(1+$C$12/P21)))/((1+$C$4/(K$3+$C$4))*(0.5*$C$8*(K$3+$C$4)*(K$3+$C$4)*$C$2*($C$9+$C$10*(P21-$C$11)*(P21-$C$11))+(2*($G21*$C$5)*($G21*$C$5))/(PI()*$C$3*$C$3*$C$8*(K$3+$C$4)*(K$3+$C$4))))</f>
        <v>267.35827731174811</v>
      </c>
      <c r="L21" s="3">
        <f>(L$3/(L$3+$C$4))*($G21*$C$5*$C$7+$C$6-0.5*$G21*L$3*L$3*(1/(1+$C$12/Q21)))/((1+$C$4/(L$3+$C$4))*(0.5*$C$8*(L$3+$C$4)*(L$3+$C$4)*$C$2*($C$9+$C$10*(Q21-$C$11)*(Q21-$C$11))+(2*($G21*$C$5)*($G21*$C$5))/(PI()*$C$3*$C$3*$C$8*(L$3+$C$4)*(L$3+$C$4))))</f>
        <v>220.60553096437147</v>
      </c>
      <c r="M21" s="3">
        <f>$G21*$C$5/(0.5*$C$8*(H$3+$C$4)*(H$3+$C$4)*$C$2)</f>
        <v>1.2862733867888509</v>
      </c>
      <c r="N21" s="3">
        <f>$G21*$C$5/(0.5*$C$8*(I$3+$C$4)*(I$3+$C$4)*$C$2)</f>
        <v>1.0163147747467465</v>
      </c>
      <c r="O21" s="3">
        <f>$G21*$C$5/(0.5*$C$8*(J$3+$C$4)*(J$3+$C$4)*$C$2)</f>
        <v>0.82321496754486456</v>
      </c>
      <c r="P21" s="3">
        <f>$G21*$C$5/(0.5*$C$8*(K$3+$C$4)*(K$3+$C$4)*$C$2)</f>
        <v>0.68034294838418552</v>
      </c>
      <c r="Q21" s="3">
        <f>$G21*$C$5/(0.5*$C$8*(L$3+$C$4)*(L$3+$C$4)*$C$2)</f>
        <v>0.57167706079504488</v>
      </c>
    </row>
    <row r="22" spans="6:17" x14ac:dyDescent="0.45">
      <c r="F22" s="4"/>
      <c r="G22" s="6">
        <f t="shared" si="2"/>
        <v>88.5</v>
      </c>
      <c r="H22" s="10">
        <f>(H$3/(H$3+$C$4))*($G22*$C$5*$C$7+$C$6-0.5*$G22*H$3*H$3*(1/(1+$C$12/M22)))/((1+$C$4/(H$3+$C$4))*(0.5*$C$8*(H$3+$C$4)*(H$3+$C$4)*$C$2*($C$9+$C$10*(M22-$C$11)*(M22-$C$11))+(2*($G22*$C$5)*($G22*$C$5))/(PI()*$C$3*$C$3*$C$8*(H$3+$C$4)*(H$3+$C$4))))</f>
        <v>355.30500554383957</v>
      </c>
      <c r="I22" s="3">
        <f>(I$3/(I$3+$C$4))*($G22*$C$5*$C$7+$C$6-0.5*$G22*I$3*I$3*(1/(1+$C$12/N22)))/((1+$C$4/(I$3+$C$4))*(0.5*$C$8*(I$3+$C$4)*(I$3+$C$4)*$C$2*($C$9+$C$10*(N22-$C$11)*(N22-$C$11))+(2*($G22*$C$5)*($G22*$C$5))/(PI()*$C$3*$C$3*$C$8*(I$3+$C$4)*(I$3+$C$4))))</f>
        <v>351.39305678140283</v>
      </c>
      <c r="J22" s="3">
        <f>(J$3/(J$3+$C$4))*($G22*$C$5*$C$7+$C$6-0.5*$G22*J$3*J$3*(1/(1+$C$12/O22)))/((1+$C$4/(J$3+$C$4))*(0.5*$C$8*(J$3+$C$4)*(J$3+$C$4)*$C$2*($C$9+$C$10*(O22-$C$11)*(O22-$C$11))+(2*($G22*$C$5)*($G22*$C$5))/(PI()*$C$3*$C$3*$C$8*(J$3+$C$4)*(J$3+$C$4))))</f>
        <v>315.8731550213401</v>
      </c>
      <c r="K22" s="3">
        <f>(K$3/(K$3+$C$4))*($G22*$C$5*$C$7+$C$6-0.5*$G22*K$3*K$3*(1/(1+$C$12/P22)))/((1+$C$4/(K$3+$C$4))*(0.5*$C$8*(K$3+$C$4)*(K$3+$C$4)*$C$2*($C$9+$C$10*(P22-$C$11)*(P22-$C$11))+(2*($G22*$C$5)*($G22*$C$5))/(PI()*$C$3*$C$3*$C$8*(K$3+$C$4)*(K$3+$C$4))))</f>
        <v>268.01320086070911</v>
      </c>
      <c r="L22" s="3">
        <f>(L$3/(L$3+$C$4))*($G22*$C$5*$C$7+$C$6-0.5*$G22*L$3*L$3*(1/(1+$C$12/Q22)))/((1+$C$4/(L$3+$C$4))*(0.5*$C$8*(L$3+$C$4)*(L$3+$C$4)*$C$2*($C$9+$C$10*(Q22-$C$11)*(Q22-$C$11))+(2*($G22*$C$5)*($G22*$C$5))/(PI()*$C$3*$C$3*$C$8*(L$3+$C$4)*(L$3+$C$4))))</f>
        <v>221.29925008531231</v>
      </c>
      <c r="M22" s="3">
        <f>$G22*$C$5/(0.5*$C$8*(H$3+$C$4)*(H$3+$C$4)*$C$2)</f>
        <v>1.2935817583046967</v>
      </c>
      <c r="N22" s="3">
        <f>$G22*$C$5/(0.5*$C$8*(I$3+$C$4)*(I$3+$C$4)*$C$2)</f>
        <v>1.0220892905123529</v>
      </c>
      <c r="O22" s="3">
        <f>$G22*$C$5/(0.5*$C$8*(J$3+$C$4)*(J$3+$C$4)*$C$2)</f>
        <v>0.82789232531500589</v>
      </c>
      <c r="P22" s="3">
        <f>$G22*$C$5/(0.5*$C$8*(K$3+$C$4)*(K$3+$C$4)*$C$2)</f>
        <v>0.68420853331818665</v>
      </c>
      <c r="Q22" s="3">
        <f>$G22*$C$5/(0.5*$C$8*(L$3+$C$4)*(L$3+$C$4)*$C$2)</f>
        <v>0.5749252259131985</v>
      </c>
    </row>
    <row r="23" spans="6:17" x14ac:dyDescent="0.45">
      <c r="F23" s="4"/>
      <c r="G23" s="6">
        <f t="shared" si="2"/>
        <v>89</v>
      </c>
      <c r="H23" s="10">
        <f>(H$3/(H$3+$C$4))*($G23*$C$5*$C$7+$C$6-0.5*$G23*H$3*H$3*(1/(1+$C$12/M23)))/((1+$C$4/(H$3+$C$4))*(0.5*$C$8*(H$3+$C$4)*(H$3+$C$4)*$C$2*($C$9+$C$10*(M23-$C$11)*(M23-$C$11))+(2*($G23*$C$5)*($G23*$C$5))/(PI()*$C$3*$C$3*$C$8*(H$3+$C$4)*(H$3+$C$4))))</f>
        <v>354.13146655418097</v>
      </c>
      <c r="I23" s="3">
        <f>(I$3/(I$3+$C$4))*($G23*$C$5*$C$7+$C$6-0.5*$G23*I$3*I$3*(1/(1+$C$12/N23)))/((1+$C$4/(I$3+$C$4))*(0.5*$C$8*(I$3+$C$4)*(I$3+$C$4)*$C$2*($C$9+$C$10*(N23-$C$11)*(N23-$C$11))+(2*($G23*$C$5)*($G23*$C$5))/(PI()*$C$3*$C$3*$C$8*(I$3+$C$4)*(I$3+$C$4))))</f>
        <v>351.07439669958188</v>
      </c>
      <c r="J23" s="3">
        <f>(J$3/(J$3+$C$4))*($G23*$C$5*$C$7+$C$6-0.5*$G23*J$3*J$3*(1/(1+$C$12/O23)))/((1+$C$4/(J$3+$C$4))*(0.5*$C$8*(J$3+$C$4)*(J$3+$C$4)*$C$2*($C$9+$C$10*(O23-$C$11)*(O23-$C$11))+(2*($G23*$C$5)*($G23*$C$5))/(PI()*$C$3*$C$3*$C$8*(J$3+$C$4)*(J$3+$C$4))))</f>
        <v>316.21560407080563</v>
      </c>
      <c r="K23" s="3">
        <f>(K$3/(K$3+$C$4))*($G23*$C$5*$C$7+$C$6-0.5*$G23*K$3*K$3*(1/(1+$C$12/P23)))/((1+$C$4/(K$3+$C$4))*(0.5*$C$8*(K$3+$C$4)*(K$3+$C$4)*$C$2*($C$9+$C$10*(P23-$C$11)*(P23-$C$11))+(2*($G23*$C$5)*($G23*$C$5))/(PI()*$C$3*$C$3*$C$8*(K$3+$C$4)*(K$3+$C$4))))</f>
        <v>268.65591819894928</v>
      </c>
      <c r="L23" s="3">
        <f>(L$3/(L$3+$C$4))*($G23*$C$5*$C$7+$C$6-0.5*$G23*L$3*L$3*(1/(1+$C$12/Q23)))/((1+$C$4/(L$3+$C$4))*(0.5*$C$8*(L$3+$C$4)*(L$3+$C$4)*$C$2*($C$9+$C$10*(Q23-$C$11)*(Q23-$C$11))+(2*($G23*$C$5)*($G23*$C$5))/(PI()*$C$3*$C$3*$C$8*(L$3+$C$4)*(L$3+$C$4))))</f>
        <v>221.9855206670253</v>
      </c>
      <c r="M23" s="3">
        <f>$G23*$C$5/(0.5*$C$8*(H$3+$C$4)*(H$3+$C$4)*$C$2)</f>
        <v>1.3008901298205424</v>
      </c>
      <c r="N23" s="3">
        <f>$G23*$C$5/(0.5*$C$8*(I$3+$C$4)*(I$3+$C$4)*$C$2)</f>
        <v>1.0278638062779595</v>
      </c>
      <c r="O23" s="3">
        <f>$G23*$C$5/(0.5*$C$8*(J$3+$C$4)*(J$3+$C$4)*$C$2)</f>
        <v>0.83256968308514712</v>
      </c>
      <c r="P23" s="3">
        <f>$G23*$C$5/(0.5*$C$8*(K$3+$C$4)*(K$3+$C$4)*$C$2)</f>
        <v>0.68807411825218767</v>
      </c>
      <c r="Q23" s="3">
        <f>$G23*$C$5/(0.5*$C$8*(L$3+$C$4)*(L$3+$C$4)*$C$2)</f>
        <v>0.57817339103135212</v>
      </c>
    </row>
    <row r="24" spans="6:17" x14ac:dyDescent="0.45">
      <c r="F24" s="4"/>
      <c r="G24" s="6">
        <f t="shared" si="2"/>
        <v>89.5</v>
      </c>
      <c r="H24" s="10">
        <f>(H$3/(H$3+$C$4))*($G24*$C$5*$C$7+$C$6-0.5*$G24*H$3*H$3*(1/(1+$C$12/M24)))/((1+$C$4/(H$3+$C$4))*(0.5*$C$8*(H$3+$C$4)*(H$3+$C$4)*$C$2*($C$9+$C$10*(M24-$C$11)*(M24-$C$11))+(2*($G24*$C$5)*($G24*$C$5))/(PI()*$C$3*$C$3*$C$8*(H$3+$C$4)*(H$3+$C$4))))</f>
        <v>352.94918613748911</v>
      </c>
      <c r="I24" s="3">
        <f>(I$3/(I$3+$C$4))*($G24*$C$5*$C$7+$C$6-0.5*$G24*I$3*I$3*(1/(1+$C$12/N24)))/((1+$C$4/(I$3+$C$4))*(0.5*$C$8*(I$3+$C$4)*(I$3+$C$4)*$C$2*($C$9+$C$10*(N24-$C$11)*(N24-$C$11))+(2*($G24*$C$5)*($G24*$C$5))/(PI()*$C$3*$C$3*$C$8*(I$3+$C$4)*(I$3+$C$4))))</f>
        <v>350.73683272379594</v>
      </c>
      <c r="J24" s="3">
        <f>(J$3/(J$3+$C$4))*($G24*$C$5*$C$7+$C$6-0.5*$G24*J$3*J$3*(1/(1+$C$12/O24)))/((1+$C$4/(J$3+$C$4))*(0.5*$C$8*(J$3+$C$4)*(J$3+$C$4)*$C$2*($C$9+$C$10*(O24-$C$11)*(O24-$C$11))+(2*($G24*$C$5)*($G24*$C$5))/(PI()*$C$3*$C$3*$C$8*(J$3+$C$4)*(J$3+$C$4))))</f>
        <v>316.54027730925719</v>
      </c>
      <c r="K24" s="3">
        <f>(K$3/(K$3+$C$4))*($G24*$C$5*$C$7+$C$6-0.5*$G24*K$3*K$3*(1/(1+$C$12/P24)))/((1+$C$4/(K$3+$C$4))*(0.5*$C$8*(K$3+$C$4)*(K$3+$C$4)*$C$2*($C$9+$C$10*(P24-$C$11)*(P24-$C$11))+(2*($G24*$C$5)*($G24*$C$5))/(PI()*$C$3*$C$3*$C$8*(K$3+$C$4)*(K$3+$C$4))))</f>
        <v>269.28642345411669</v>
      </c>
      <c r="L24" s="3">
        <f>(L$3/(L$3+$C$4))*($G24*$C$5*$C$7+$C$6-0.5*$G24*L$3*L$3*(1/(1+$C$12/Q24)))/((1+$C$4/(L$3+$C$4))*(0.5*$C$8*(L$3+$C$4)*(L$3+$C$4)*$C$2*($C$9+$C$10*(Q24-$C$11)*(Q24-$C$11))+(2*($G24*$C$5)*($G24*$C$5))/(PI()*$C$3*$C$3*$C$8*(L$3+$C$4)*(L$3+$C$4))))</f>
        <v>222.66431210294542</v>
      </c>
      <c r="M24" s="3">
        <f>$G24*$C$5/(0.5*$C$8*(H$3+$C$4)*(H$3+$C$4)*$C$2)</f>
        <v>1.3081985013363882</v>
      </c>
      <c r="N24" s="3">
        <f>$G24*$C$5/(0.5*$C$8*(I$3+$C$4)*(I$3+$C$4)*$C$2)</f>
        <v>1.0336383220435659</v>
      </c>
      <c r="O24" s="3">
        <f>$G24*$C$5/(0.5*$C$8*(J$3+$C$4)*(J$3+$C$4)*$C$2)</f>
        <v>0.83724704085528834</v>
      </c>
      <c r="P24" s="3">
        <f>$G24*$C$5/(0.5*$C$8*(K$3+$C$4)*(K$3+$C$4)*$C$2)</f>
        <v>0.69193970318618869</v>
      </c>
      <c r="Q24" s="3">
        <f>$G24*$C$5/(0.5*$C$8*(L$3+$C$4)*(L$3+$C$4)*$C$2)</f>
        <v>0.58142155614950586</v>
      </c>
    </row>
    <row r="25" spans="6:17" x14ac:dyDescent="0.45">
      <c r="F25" s="4"/>
      <c r="G25" s="6">
        <f t="shared" si="2"/>
        <v>90</v>
      </c>
      <c r="H25" s="10">
        <f>(H$3/(H$3+$C$4))*($G25*$C$5*$C$7+$C$6-0.5*$G25*H$3*H$3*(1/(1+$C$12/M25)))/((1+$C$4/(H$3+$C$4))*(0.5*$C$8*(H$3+$C$4)*(H$3+$C$4)*$C$2*($C$9+$C$10*(M25-$C$11)*(M25-$C$11))+(2*($G25*$C$5)*($G25*$C$5))/(PI()*$C$3*$C$3*$C$8*(H$3+$C$4)*(H$3+$C$4))))</f>
        <v>351.75863029212559</v>
      </c>
      <c r="I25" s="3">
        <f>(I$3/(I$3+$C$4))*($G25*$C$5*$C$7+$C$6-0.5*$G25*I$3*I$3*(1/(1+$C$12/N25)))/((1+$C$4/(I$3+$C$4))*(0.5*$C$8*(I$3+$C$4)*(I$3+$C$4)*$C$2*($C$9+$C$10*(N25-$C$11)*(N25-$C$11))+(2*($G25*$C$5)*($G25*$C$5))/(PI()*$C$3*$C$3*$C$8*(I$3+$C$4)*(I$3+$C$4))))</f>
        <v>350.38072298703008</v>
      </c>
      <c r="J25" s="3">
        <f>(J$3/(J$3+$C$4))*($G25*$C$5*$C$7+$C$6-0.5*$G25*J$3*J$3*(1/(1+$C$12/O25)))/((1+$C$4/(J$3+$C$4))*(0.5*$C$8*(J$3+$C$4)*(J$3+$C$4)*$C$2*($C$9+$C$10*(O25-$C$11)*(O25-$C$11))+(2*($G25*$C$5)*($G25*$C$5))/(PI()*$C$3*$C$3*$C$8*(J$3+$C$4)*(J$3+$C$4))))</f>
        <v>316.8472945937653</v>
      </c>
      <c r="K25" s="3">
        <f>(K$3/(K$3+$C$4))*($G25*$C$5*$C$7+$C$6-0.5*$G25*K$3*K$3*(1/(1+$C$12/P25)))/((1+$C$4/(K$3+$C$4))*(0.5*$C$8*(K$3+$C$4)*(K$3+$C$4)*$C$2*($C$9+$C$10*(P25-$C$11)*(P25-$C$11))+(2*($G25*$C$5)*($G25*$C$5))/(PI()*$C$3*$C$3*$C$8*(K$3+$C$4)*(K$3+$C$4))))</f>
        <v>269.90471309178781</v>
      </c>
      <c r="L25" s="3">
        <f>(L$3/(L$3+$C$4))*($G25*$C$5*$C$7+$C$6-0.5*$G25*L$3*L$3*(1/(1+$C$12/Q25)))/((1+$C$4/(L$3+$C$4))*(0.5*$C$8*(L$3+$C$4)*(L$3+$C$4)*$C$2*($C$9+$C$10*(Q25-$C$11)*(Q25-$C$11))+(2*($G25*$C$5)*($G25*$C$5))/(PI()*$C$3*$C$3*$C$8*(L$3+$C$4)*(L$3+$C$4))))</f>
        <v>223.33559475809074</v>
      </c>
      <c r="M25" s="3">
        <f>$G25*$C$5/(0.5*$C$8*(H$3+$C$4)*(H$3+$C$4)*$C$2)</f>
        <v>1.3155068728522339</v>
      </c>
      <c r="N25" s="3">
        <f>$G25*$C$5/(0.5*$C$8*(I$3+$C$4)*(I$3+$C$4)*$C$2)</f>
        <v>1.0394128378091725</v>
      </c>
      <c r="O25" s="3">
        <f>$G25*$C$5/(0.5*$C$8*(J$3+$C$4)*(J$3+$C$4)*$C$2)</f>
        <v>0.84192439862542978</v>
      </c>
      <c r="P25" s="3">
        <f>$G25*$C$5/(0.5*$C$8*(K$3+$C$4)*(K$3+$C$4)*$C$2)</f>
        <v>0.69580528812018982</v>
      </c>
      <c r="Q25" s="3">
        <f>$G25*$C$5/(0.5*$C$8*(L$3+$C$4)*(L$3+$C$4)*$C$2)</f>
        <v>0.58466972126765959</v>
      </c>
    </row>
    <row r="26" spans="6:17" x14ac:dyDescent="0.45">
      <c r="F26" s="4"/>
      <c r="G26" s="6">
        <f t="shared" si="2"/>
        <v>90.5</v>
      </c>
      <c r="H26" s="10">
        <f>(H$3/(H$3+$C$4))*($G26*$C$5*$C$7+$C$6-0.5*$G26*H$3*H$3*(1/(1+$C$12/M26)))/((1+$C$4/(H$3+$C$4))*(0.5*$C$8*(H$3+$C$4)*(H$3+$C$4)*$C$2*($C$9+$C$10*(M26-$C$11)*(M26-$C$11))+(2*($G26*$C$5)*($G26*$C$5))/(PI()*$C$3*$C$3*$C$8*(H$3+$C$4)*(H$3+$C$4))))</f>
        <v>350.56025436123082</v>
      </c>
      <c r="I26" s="3">
        <f>(I$3/(I$3+$C$4))*($G26*$C$5*$C$7+$C$6-0.5*$G26*I$3*I$3*(1/(1+$C$12/N26)))/((1+$C$4/(I$3+$C$4))*(0.5*$C$8*(I$3+$C$4)*(I$3+$C$4)*$C$2*($C$9+$C$10*(N26-$C$11)*(N26-$C$11))+(2*($G26*$C$5)*($G26*$C$5))/(PI()*$C$3*$C$3*$C$8*(I$3+$C$4)*(I$3+$C$4))))</f>
        <v>350.00642487787599</v>
      </c>
      <c r="J26" s="3">
        <f>(J$3/(J$3+$C$4))*($G26*$C$5*$C$7+$C$6-0.5*$G26*J$3*J$3*(1/(1+$C$12/O26)))/((1+$C$4/(J$3+$C$4))*(0.5*$C$8*(J$3+$C$4)*(J$3+$C$4)*$C$2*($C$9+$C$10*(O26-$C$11)*(O26-$C$11))+(2*($G26*$C$5)*($G26*$C$5))/(PI()*$C$3*$C$3*$C$8*(J$3+$C$4)*(J$3+$C$4))))</f>
        <v>317.13677910394421</v>
      </c>
      <c r="K26" s="3">
        <f>(K$3/(K$3+$C$4))*($G26*$C$5*$C$7+$C$6-0.5*$G26*K$3*K$3*(1/(1+$C$12/P26)))/((1+$C$4/(K$3+$C$4))*(0.5*$C$8*(K$3+$C$4)*(K$3+$C$4)*$C$2*($C$9+$C$10*(P26-$C$11)*(P26-$C$11))+(2*($G26*$C$5)*($G26*$C$5))/(PI()*$C$3*$C$3*$C$8*(K$3+$C$4)*(K$3+$C$4))))</f>
        <v>270.51078590419951</v>
      </c>
      <c r="L26" s="3">
        <f>(L$3/(L$3+$C$4))*($G26*$C$5*$C$7+$C$6-0.5*$G26*L$3*L$3*(1/(1+$C$12/Q26)))/((1+$C$4/(L$3+$C$4))*(0.5*$C$8*(L$3+$C$4)*(L$3+$C$4)*$C$2*($C$9+$C$10*(Q26-$C$11)*(Q26-$C$11))+(2*($G26*$C$5)*($G26*$C$5))/(PI()*$C$3*$C$3*$C$8*(L$3+$C$4)*(L$3+$C$4))))</f>
        <v>223.99933997710693</v>
      </c>
      <c r="M26" s="3">
        <f>$G26*$C$5/(0.5*$C$8*(H$3+$C$4)*(H$3+$C$4)*$C$2)</f>
        <v>1.3228152443680796</v>
      </c>
      <c r="N26" s="3">
        <f>$G26*$C$5/(0.5*$C$8*(I$3+$C$4)*(I$3+$C$4)*$C$2)</f>
        <v>1.0451873535747791</v>
      </c>
      <c r="O26" s="3">
        <f>$G26*$C$5/(0.5*$C$8*(J$3+$C$4)*(J$3+$C$4)*$C$2)</f>
        <v>0.846601756395571</v>
      </c>
      <c r="P26" s="3">
        <f>$G26*$C$5/(0.5*$C$8*(K$3+$C$4)*(K$3+$C$4)*$C$2)</f>
        <v>0.69967087305419084</v>
      </c>
      <c r="Q26" s="3">
        <f>$G26*$C$5/(0.5*$C$8*(L$3+$C$4)*(L$3+$C$4)*$C$2)</f>
        <v>0.58791788638581322</v>
      </c>
    </row>
    <row r="27" spans="6:17" x14ac:dyDescent="0.45">
      <c r="F27" s="4"/>
      <c r="G27" s="6">
        <f t="shared" si="2"/>
        <v>91</v>
      </c>
      <c r="H27" s="10">
        <f>(H$3/(H$3+$C$4))*($G27*$C$5*$C$7+$C$6-0.5*$G27*H$3*H$3*(1/(1+$C$12/M27)))/((1+$C$4/(H$3+$C$4))*(0.5*$C$8*(H$3+$C$4)*(H$3+$C$4)*$C$2*($C$9+$C$10*(M27-$C$11)*(M27-$C$11))+(2*($G27*$C$5)*($G27*$C$5))/(PI()*$C$3*$C$3*$C$8*(H$3+$C$4)*(H$3+$C$4))))</f>
        <v>349.35450310985686</v>
      </c>
      <c r="I27" s="3">
        <f>(I$3/(I$3+$C$4))*($G27*$C$5*$C$7+$C$6-0.5*$G27*I$3*I$3*(1/(1+$C$12/N27)))/((1+$C$4/(I$3+$C$4))*(0.5*$C$8*(I$3+$C$4)*(I$3+$C$4)*$C$2*($C$9+$C$10*(N27-$C$11)*(N27-$C$11))+(2*($G27*$C$5)*($G27*$C$5))/(PI()*$C$3*$C$3*$C$8*(I$3+$C$4)*(I$3+$C$4))))</f>
        <v>349.61429484891346</v>
      </c>
      <c r="J27" s="3">
        <f>(J$3/(J$3+$C$4))*($G27*$C$5*$C$7+$C$6-0.5*$G27*J$3*J$3*(1/(1+$C$12/O27)))/((1+$C$4/(J$3+$C$4))*(0.5*$C$8*(J$3+$C$4)*(J$3+$C$4)*$C$2*($C$9+$C$10*(O27-$C$11)*(O27-$C$11))+(2*($G27*$C$5)*($G27*$C$5))/(PI()*$C$3*$C$3*$C$8*(J$3+$C$4)*(J$3+$C$4))))</f>
        <v>317.40885724013714</v>
      </c>
      <c r="K27" s="3">
        <f>(K$3/(K$3+$C$4))*($G27*$C$5*$C$7+$C$6-0.5*$G27*K$3*K$3*(1/(1+$C$12/P27)))/((1+$C$4/(K$3+$C$4))*(0.5*$C$8*(K$3+$C$4)*(K$3+$C$4)*$C$2*($C$9+$C$10*(P27-$C$11)*(P27-$C$11))+(2*($G27*$C$5)*($G27*$C$5))/(PI()*$C$3*$C$3*$C$8*(K$3+$C$4)*(K$3+$C$4))))</f>
        <v>271.10464299785099</v>
      </c>
      <c r="L27" s="3">
        <f>(L$3/(L$3+$C$4))*($G27*$C$5*$C$7+$C$6-0.5*$G27*L$3*L$3*(1/(1+$C$12/Q27)))/((1+$C$4/(L$3+$C$4))*(0.5*$C$8*(L$3+$C$4)*(L$3+$C$4)*$C$2*($C$9+$C$10*(Q27-$C$11)*(Q27-$C$11))+(2*($G27*$C$5)*($G27*$C$5))/(PI()*$C$3*$C$3*$C$8*(L$3+$C$4)*(L$3+$C$4))))</f>
        <v>224.65552009190628</v>
      </c>
      <c r="M27" s="3">
        <f>$G27*$C$5/(0.5*$C$8*(H$3+$C$4)*(H$3+$C$4)*$C$2)</f>
        <v>1.3301236158839254</v>
      </c>
      <c r="N27" s="3">
        <f>$G27*$C$5/(0.5*$C$8*(I$3+$C$4)*(I$3+$C$4)*$C$2)</f>
        <v>1.0509618693403855</v>
      </c>
      <c r="O27" s="3">
        <f>$G27*$C$5/(0.5*$C$8*(J$3+$C$4)*(J$3+$C$4)*$C$2)</f>
        <v>0.85127911416571223</v>
      </c>
      <c r="P27" s="3">
        <f>$G27*$C$5/(0.5*$C$8*(K$3+$C$4)*(K$3+$C$4)*$C$2)</f>
        <v>0.70353645798819187</v>
      </c>
      <c r="Q27" s="3">
        <f>$G27*$C$5/(0.5*$C$8*(L$3+$C$4)*(L$3+$C$4)*$C$2)</f>
        <v>0.59116605150396684</v>
      </c>
    </row>
    <row r="28" spans="6:17" x14ac:dyDescent="0.45">
      <c r="F28" s="4"/>
      <c r="G28" s="6">
        <f t="shared" si="2"/>
        <v>91.5</v>
      </c>
      <c r="H28" s="10">
        <f>(H$3/(H$3+$C$4))*($G28*$C$5*$C$7+$C$6-0.5*$G28*H$3*H$3*(1/(1+$C$12/M28)))/((1+$C$4/(H$3+$C$4))*(0.5*$C$8*(H$3+$C$4)*(H$3+$C$4)*$C$2*($C$9+$C$10*(M28-$C$11)*(M28-$C$11))+(2*($G28*$C$5)*($G28*$C$5))/(PI()*$C$3*$C$3*$C$8*(H$3+$C$4)*(H$3+$C$4))))</f>
        <v>348.14181080991972</v>
      </c>
      <c r="I28" s="3">
        <f>(I$3/(I$3+$C$4))*($G28*$C$5*$C$7+$C$6-0.5*$G28*I$3*I$3*(1/(1+$C$12/N28)))/((1+$C$4/(I$3+$C$4))*(0.5*$C$8*(I$3+$C$4)*(I$3+$C$4)*$C$2*($C$9+$C$10*(N28-$C$11)*(N28-$C$11))+(2*($G28*$C$5)*($G28*$C$5))/(PI()*$C$3*$C$3*$C$8*(I$3+$C$4)*(I$3+$C$4))))</f>
        <v>349.20468823171899</v>
      </c>
      <c r="J28" s="3">
        <f>(J$3/(J$3+$C$4))*($G28*$C$5*$C$7+$C$6-0.5*$G28*J$3*J$3*(1/(1+$C$12/O28)))/((1+$C$4/(J$3+$C$4))*(0.5*$C$8*(J$3+$C$4)*(J$3+$C$4)*$C$2*($C$9+$C$10*(O28-$C$11)*(O28-$C$11))+(2*($G28*$C$5)*($G28*$C$5))/(PI()*$C$3*$C$3*$C$8*(J$3+$C$4)*(J$3+$C$4))))</f>
        <v>317.66365852112517</v>
      </c>
      <c r="K28" s="3">
        <f>(K$3/(K$3+$C$4))*($G28*$C$5*$C$7+$C$6-0.5*$G28*K$3*K$3*(1/(1+$C$12/P28)))/((1+$C$4/(K$3+$C$4))*(0.5*$C$8*(K$3+$C$4)*(K$3+$C$4)*$C$2*($C$9+$C$10*(P28-$C$11)*(P28-$C$11))+(2*($G28*$C$5)*($G28*$C$5))/(PI()*$C$3*$C$3*$C$8*(K$3+$C$4)*(K$3+$C$4))))</f>
        <v>271.68628777999567</v>
      </c>
      <c r="L28" s="3">
        <f>(L$3/(L$3+$C$4))*($G28*$C$5*$C$7+$C$6-0.5*$G28*L$3*L$3*(1/(1+$C$12/Q28)))/((1+$C$4/(L$3+$C$4))*(0.5*$C$8*(L$3+$C$4)*(L$3+$C$4)*$C$2*($C$9+$C$10*(Q28-$C$11)*(Q28-$C$11))+(2*($G28*$C$5)*($G28*$C$5))/(PI()*$C$3*$C$3*$C$8*(L$3+$C$4)*(L$3+$C$4))))</f>
        <v>225.30410842889597</v>
      </c>
      <c r="M28" s="3">
        <f>$G28*$C$5/(0.5*$C$8*(H$3+$C$4)*(H$3+$C$4)*$C$2)</f>
        <v>1.3374319873997711</v>
      </c>
      <c r="N28" s="3">
        <f>$G28*$C$5/(0.5*$C$8*(I$3+$C$4)*(I$3+$C$4)*$C$2)</f>
        <v>1.0567363851059919</v>
      </c>
      <c r="O28" s="3">
        <f>$G28*$C$5/(0.5*$C$8*(J$3+$C$4)*(J$3+$C$4)*$C$2)</f>
        <v>0.85595647193585345</v>
      </c>
      <c r="P28" s="3">
        <f>$G28*$C$5/(0.5*$C$8*(K$3+$C$4)*(K$3+$C$4)*$C$2)</f>
        <v>0.70740204292219289</v>
      </c>
      <c r="Q28" s="3">
        <f>$G28*$C$5/(0.5*$C$8*(L$3+$C$4)*(L$3+$C$4)*$C$2)</f>
        <v>0.59441421662212046</v>
      </c>
    </row>
    <row r="29" spans="6:17" x14ac:dyDescent="0.45">
      <c r="F29" s="4"/>
      <c r="G29" s="6">
        <f t="shared" si="2"/>
        <v>92</v>
      </c>
      <c r="H29" s="10">
        <f>(H$3/(H$3+$C$4))*($G29*$C$5*$C$7+$C$6-0.5*$G29*H$3*H$3*(1/(1+$C$12/M29)))/((1+$C$4/(H$3+$C$4))*(0.5*$C$8*(H$3+$C$4)*(H$3+$C$4)*$C$2*($C$9+$C$10*(M29-$C$11)*(M29-$C$11))+(2*($G29*$C$5)*($G29*$C$5))/(PI()*$C$3*$C$3*$C$8*(H$3+$C$4)*(H$3+$C$4))))</f>
        <v>346.92260133243423</v>
      </c>
      <c r="I29" s="3">
        <f>(I$3/(I$3+$C$4))*($G29*$C$5*$C$7+$C$6-0.5*$G29*I$3*I$3*(1/(1+$C$12/N29)))/((1+$C$4/(I$3+$C$4))*(0.5*$C$8*(I$3+$C$4)*(I$3+$C$4)*$C$2*($C$9+$C$10*(N29-$C$11)*(N29-$C$11))+(2*($G29*$C$5)*($G29*$C$5))/(PI()*$C$3*$C$3*$C$8*(I$3+$C$4)*(I$3+$C$4))))</f>
        <v>348.77795905849848</v>
      </c>
      <c r="J29" s="3">
        <f>(J$3/(J$3+$C$4))*($G29*$C$5*$C$7+$C$6-0.5*$G29*J$3*J$3*(1/(1+$C$12/O29)))/((1+$C$4/(J$3+$C$4))*(0.5*$C$8*(J$3+$C$4)*(J$3+$C$4)*$C$2*($C$9+$C$10*(O29-$C$11)*(O29-$C$11))+(2*($G29*$C$5)*($G29*$C$5))/(PI()*$C$3*$C$3*$C$8*(J$3+$C$4)*(J$3+$C$4))))</f>
        <v>317.90131548146917</v>
      </c>
      <c r="K29" s="3">
        <f>(K$3/(K$3+$C$4))*($G29*$C$5*$C$7+$C$6-0.5*$G29*K$3*K$3*(1/(1+$C$12/P29)))/((1+$C$4/(K$3+$C$4))*(0.5*$C$8*(K$3+$C$4)*(K$3+$C$4)*$C$2*($C$9+$C$10*(P29-$C$11)*(P29-$C$11))+(2*($G29*$C$5)*($G29*$C$5))/(PI()*$C$3*$C$3*$C$8*(K$3+$C$4)*(K$3+$C$4))))</f>
        <v>272.25572594404224</v>
      </c>
      <c r="L29" s="3">
        <f>(L$3/(L$3+$C$4))*($G29*$C$5*$C$7+$C$6-0.5*$G29*L$3*L$3*(1/(1+$C$12/Q29)))/((1+$C$4/(L$3+$C$4))*(0.5*$C$8*(L$3+$C$4)*(L$3+$C$4)*$C$2*($C$9+$C$10*(Q29-$C$11)*(Q29-$C$11))+(2*($G29*$C$5)*($G29*$C$5))/(PI()*$C$3*$C$3*$C$8*(L$3+$C$4)*(L$3+$C$4))))</f>
        <v>225.94507931579631</v>
      </c>
      <c r="M29" s="3">
        <f>$G29*$C$5/(0.5*$C$8*(H$3+$C$4)*(H$3+$C$4)*$C$2)</f>
        <v>1.3447403589156168</v>
      </c>
      <c r="N29" s="3">
        <f>$G29*$C$5/(0.5*$C$8*(I$3+$C$4)*(I$3+$C$4)*$C$2)</f>
        <v>1.0625109008715985</v>
      </c>
      <c r="O29" s="3">
        <f>$G29*$C$5/(0.5*$C$8*(J$3+$C$4)*(J$3+$C$4)*$C$2)</f>
        <v>0.86063382970599478</v>
      </c>
      <c r="P29" s="3">
        <f>$G29*$C$5/(0.5*$C$8*(K$3+$C$4)*(K$3+$C$4)*$C$2)</f>
        <v>0.71126762785619391</v>
      </c>
      <c r="Q29" s="3">
        <f>$G29*$C$5/(0.5*$C$8*(L$3+$C$4)*(L$3+$C$4)*$C$2)</f>
        <v>0.59766238174027408</v>
      </c>
    </row>
    <row r="30" spans="6:17" x14ac:dyDescent="0.45">
      <c r="F30" s="4"/>
      <c r="G30" s="6">
        <f t="shared" si="2"/>
        <v>92.5</v>
      </c>
      <c r="H30" s="10">
        <f>(H$3/(H$3+$C$4))*($G30*$C$5*$C$7+$C$6-0.5*$G30*H$3*H$3*(1/(1+$C$12/M30)))/((1+$C$4/(H$3+$C$4))*(0.5*$C$8*(H$3+$C$4)*(H$3+$C$4)*$C$2*($C$9+$C$10*(M30-$C$11)*(M30-$C$11))+(2*($G30*$C$5)*($G30*$C$5))/(PI()*$C$3*$C$3*$C$8*(H$3+$C$4)*(H$3+$C$4))))</f>
        <v>345.69728824651071</v>
      </c>
      <c r="I30" s="3">
        <f>(I$3/(I$3+$C$4))*($G30*$C$5*$C$7+$C$6-0.5*$G30*I$3*I$3*(1/(1+$C$12/N30)))/((1+$C$4/(I$3+$C$4))*(0.5*$C$8*(I$3+$C$4)*(I$3+$C$4)*$C$2*($C$9+$C$10*(N30-$C$11)*(N30-$C$11))+(2*($G30*$C$5)*($G30*$C$5))/(PI()*$C$3*$C$3*$C$8*(I$3+$C$4)*(I$3+$C$4))))</f>
        <v>348.33445989032589</v>
      </c>
      <c r="J30" s="3">
        <f>(J$3/(J$3+$C$4))*($G30*$C$5*$C$7+$C$6-0.5*$G30*J$3*J$3*(1/(1+$C$12/O30)))/((1+$C$4/(J$3+$C$4))*(0.5*$C$8*(J$3+$C$4)*(J$3+$C$4)*$C$2*($C$9+$C$10*(O30-$C$11)*(O30-$C$11))+(2*($G30*$C$5)*($G30*$C$5))/(PI()*$C$3*$C$3*$C$8*(J$3+$C$4)*(J$3+$C$4))))</f>
        <v>318.12196356859096</v>
      </c>
      <c r="K30" s="3">
        <f>(K$3/(K$3+$C$4))*($G30*$C$5*$C$7+$C$6-0.5*$G30*K$3*K$3*(1/(1+$C$12/P30)))/((1+$C$4/(K$3+$C$4))*(0.5*$C$8*(K$3+$C$4)*(K$3+$C$4)*$C$2*($C$9+$C$10*(P30-$C$11)*(P30-$C$11))+(2*($G30*$C$5)*($G30*$C$5))/(PI()*$C$3*$C$3*$C$8*(K$3+$C$4)*(K$3+$C$4))))</f>
        <v>272.81296545388983</v>
      </c>
      <c r="L30" s="3">
        <f>(L$3/(L$3+$C$4))*($G30*$C$5*$C$7+$C$6-0.5*$G30*L$3*L$3*(1/(1+$C$12/Q30)))/((1+$C$4/(L$3+$C$4))*(0.5*$C$8*(L$3+$C$4)*(L$3+$C$4)*$C$2*($C$9+$C$10*(Q30-$C$11)*(Q30-$C$11))+(2*($G30*$C$5)*($G30*$C$5))/(PI()*$C$3*$C$3*$C$8*(L$3+$C$4)*(L$3+$C$4))))</f>
        <v>226.57840808804463</v>
      </c>
      <c r="M30" s="3">
        <f>$G30*$C$5/(0.5*$C$8*(H$3+$C$4)*(H$3+$C$4)*$C$2)</f>
        <v>1.3520487304314628</v>
      </c>
      <c r="N30" s="3">
        <f>$G30*$C$5/(0.5*$C$8*(I$3+$C$4)*(I$3+$C$4)*$C$2)</f>
        <v>1.0682854166372051</v>
      </c>
      <c r="O30" s="3">
        <f>$G30*$C$5/(0.5*$C$8*(J$3+$C$4)*(J$3+$C$4)*$C$2)</f>
        <v>0.86531118747613611</v>
      </c>
      <c r="P30" s="3">
        <f>$G30*$C$5/(0.5*$C$8*(K$3+$C$4)*(K$3+$C$4)*$C$2)</f>
        <v>0.71513321279019504</v>
      </c>
      <c r="Q30" s="3">
        <f>$G30*$C$5/(0.5*$C$8*(L$3+$C$4)*(L$3+$C$4)*$C$2)</f>
        <v>0.60091054685842782</v>
      </c>
    </row>
    <row r="31" spans="6:17" x14ac:dyDescent="0.45">
      <c r="F31" s="4"/>
      <c r="G31" s="6">
        <f t="shared" si="2"/>
        <v>93</v>
      </c>
      <c r="H31" s="10">
        <f>(H$3/(H$3+$C$4))*($G31*$C$5*$C$7+$C$6-0.5*$G31*H$3*H$3*(1/(1+$C$12/M31)))/((1+$C$4/(H$3+$C$4))*(0.5*$C$8*(H$3+$C$4)*(H$3+$C$4)*$C$2*($C$9+$C$10*(M31-$C$11)*(M31-$C$11))+(2*($G31*$C$5)*($G31*$C$5))/(PI()*$C$3*$C$3*$C$8*(H$3+$C$4)*(H$3+$C$4))))</f>
        <v>344.4662749246109</v>
      </c>
      <c r="I31" s="3">
        <f>(I$3/(I$3+$C$4))*($G31*$C$5*$C$7+$C$6-0.5*$G31*I$3*I$3*(1/(1+$C$12/N31)))/((1+$C$4/(I$3+$C$4))*(0.5*$C$8*(I$3+$C$4)*(I$3+$C$4)*$C$2*($C$9+$C$10*(N31-$C$11)*(N31-$C$11))+(2*($G31*$C$5)*($G31*$C$5))/(PI()*$C$3*$C$3*$C$8*(I$3+$C$4)*(I$3+$C$4))))</f>
        <v>347.8745416519601</v>
      </c>
      <c r="J31" s="3">
        <f>(J$3/(J$3+$C$4))*($G31*$C$5*$C$7+$C$6-0.5*$G31*J$3*J$3*(1/(1+$C$12/O31)))/((1+$C$4/(J$3+$C$4))*(0.5*$C$8*(J$3+$C$4)*(J$3+$C$4)*$C$2*($C$9+$C$10*(O31-$C$11)*(O31-$C$11))+(2*($G31*$C$5)*($G31*$C$5))/(PI()*$C$3*$C$3*$C$8*(J$3+$C$4)*(J$3+$C$4))))</f>
        <v>318.32574103969722</v>
      </c>
      <c r="K31" s="3">
        <f>(K$3/(K$3+$C$4))*($G31*$C$5*$C$7+$C$6-0.5*$G31*K$3*K$3*(1/(1+$C$12/P31)))/((1+$C$4/(K$3+$C$4))*(0.5*$C$8*(K$3+$C$4)*(K$3+$C$4)*$C$2*($C$9+$C$10*(P31-$C$11)*(P31-$C$11))+(2*($G31*$C$5)*($G31*$C$5))/(PI()*$C$3*$C$3*$C$8*(K$3+$C$4)*(K$3+$C$4))))</f>
        <v>273.35801652721506</v>
      </c>
      <c r="L31" s="3">
        <f>(L$3/(L$3+$C$4))*($G31*$C$5*$C$7+$C$6-0.5*$G31*L$3*L$3*(1/(1+$C$12/Q31)))/((1+$C$4/(L$3+$C$4))*(0.5*$C$8*(L$3+$C$4)*(L$3+$C$4)*$C$2*($C$9+$C$10*(Q31-$C$11)*(Q31-$C$11))+(2*($G31*$C$5)*($G31*$C$5))/(PI()*$C$3*$C$3*$C$8*(L$3+$C$4)*(L$3+$C$4))))</f>
        <v>227.20407109478515</v>
      </c>
      <c r="M31" s="3">
        <f>$G31*$C$5/(0.5*$C$8*(H$3+$C$4)*(H$3+$C$4)*$C$2)</f>
        <v>1.3593571019473083</v>
      </c>
      <c r="N31" s="3">
        <f>$G31*$C$5/(0.5*$C$8*(I$3+$C$4)*(I$3+$C$4)*$C$2)</f>
        <v>1.0740599324028115</v>
      </c>
      <c r="O31" s="3">
        <f>$G31*$C$5/(0.5*$C$8*(J$3+$C$4)*(J$3+$C$4)*$C$2)</f>
        <v>0.86998854524627733</v>
      </c>
      <c r="P31" s="3">
        <f>$G31*$C$5/(0.5*$C$8*(K$3+$C$4)*(K$3+$C$4)*$C$2)</f>
        <v>0.71899879772419606</v>
      </c>
      <c r="Q31" s="3">
        <f>$G31*$C$5/(0.5*$C$8*(L$3+$C$4)*(L$3+$C$4)*$C$2)</f>
        <v>0.60415871197658155</v>
      </c>
    </row>
    <row r="32" spans="6:17" x14ac:dyDescent="0.45">
      <c r="F32" s="4"/>
      <c r="G32" s="6">
        <f t="shared" si="2"/>
        <v>93.5</v>
      </c>
      <c r="H32" s="10">
        <f>(H$3/(H$3+$C$4))*($G32*$C$5*$C$7+$C$6-0.5*$G32*H$3*H$3*(1/(1+$C$12/M32)))/((1+$C$4/(H$3+$C$4))*(0.5*$C$8*(H$3+$C$4)*(H$3+$C$4)*$C$2*($C$9+$C$10*(M32-$C$11)*(M32-$C$11))+(2*($G32*$C$5)*($G32*$C$5))/(PI()*$C$3*$C$3*$C$8*(H$3+$C$4)*(H$3+$C$4))))</f>
        <v>343.22995465358059</v>
      </c>
      <c r="I32" s="3">
        <f>(I$3/(I$3+$C$4))*($G32*$C$5*$C$7+$C$6-0.5*$G32*I$3*I$3*(1/(1+$C$12/N32)))/((1+$C$4/(I$3+$C$4))*(0.5*$C$8*(I$3+$C$4)*(I$3+$C$4)*$C$2*($C$9+$C$10*(N32-$C$11)*(N32-$C$11))+(2*($G32*$C$5)*($G32*$C$5))/(PI()*$C$3*$C$3*$C$8*(I$3+$C$4)*(I$3+$C$4))))</f>
        <v>347.39855347320719</v>
      </c>
      <c r="J32" s="3">
        <f>(J$3/(J$3+$C$4))*($G32*$C$5*$C$7+$C$6-0.5*$G32*J$3*J$3*(1/(1+$C$12/O32)))/((1+$C$4/(J$3+$C$4))*(0.5*$C$8*(J$3+$C$4)*(J$3+$C$4)*$C$2*($C$9+$C$10*(O32-$C$11)*(O32-$C$11))+(2*($G32*$C$5)*($G32*$C$5))/(PI()*$C$3*$C$3*$C$8*(J$3+$C$4)*(J$3+$C$4))))</f>
        <v>318.51278885864855</v>
      </c>
      <c r="K32" s="3">
        <f>(K$3/(K$3+$C$4))*($G32*$C$5*$C$7+$C$6-0.5*$G32*K$3*K$3*(1/(1+$C$12/P32)))/((1+$C$4/(K$3+$C$4))*(0.5*$C$8*(K$3+$C$4)*(K$3+$C$4)*$C$2*($C$9+$C$10*(P32-$C$11)*(P32-$C$11))+(2*($G32*$C$5)*($G32*$C$5))/(PI()*$C$3*$C$3*$C$8*(K$3+$C$4)*(K$3+$C$4))))</f>
        <v>273.89089161773865</v>
      </c>
      <c r="L32" s="3">
        <f>(L$3/(L$3+$C$4))*($G32*$C$5*$C$7+$C$6-0.5*$G32*L$3*L$3*(1/(1+$C$12/Q32)))/((1+$C$4/(L$3+$C$4))*(0.5*$C$8*(L$3+$C$4)*(L$3+$C$4)*$C$2*($C$9+$C$10*(Q32-$C$11)*(Q32-$C$11))+(2*($G32*$C$5)*($G32*$C$5))/(PI()*$C$3*$C$3*$C$8*(L$3+$C$4)*(L$3+$C$4))))</f>
        <v>227.82204570444233</v>
      </c>
      <c r="M32" s="3">
        <f>$G32*$C$5/(0.5*$C$8*(H$3+$C$4)*(H$3+$C$4)*$C$2)</f>
        <v>1.366665473463154</v>
      </c>
      <c r="N32" s="3">
        <f>$G32*$C$5/(0.5*$C$8*(I$3+$C$4)*(I$3+$C$4)*$C$2)</f>
        <v>1.0798344481684181</v>
      </c>
      <c r="O32" s="3">
        <f>$G32*$C$5/(0.5*$C$8*(J$3+$C$4)*(J$3+$C$4)*$C$2)</f>
        <v>0.87466590301641867</v>
      </c>
      <c r="P32" s="3">
        <f>$G32*$C$5/(0.5*$C$8*(K$3+$C$4)*(K$3+$C$4)*$C$2)</f>
        <v>0.72286438265819719</v>
      </c>
      <c r="Q32" s="3">
        <f>$G32*$C$5/(0.5*$C$8*(L$3+$C$4)*(L$3+$C$4)*$C$2)</f>
        <v>0.60740687709473518</v>
      </c>
    </row>
    <row r="33" spans="6:17" x14ac:dyDescent="0.45">
      <c r="F33" s="4"/>
      <c r="G33" s="6">
        <f t="shared" si="2"/>
        <v>94</v>
      </c>
      <c r="H33" s="10">
        <f>(H$3/(H$3+$C$4))*($G33*$C$5*$C$7+$C$6-0.5*$G33*H$3*H$3*(1/(1+$C$12/M33)))/((1+$C$4/(H$3+$C$4))*(0.5*$C$8*(H$3+$C$4)*(H$3+$C$4)*$C$2*($C$9+$C$10*(M33-$C$11)*(M33-$C$11))+(2*($G33*$C$5)*($G33*$C$5))/(PI()*$C$3*$C$3*$C$8*(H$3+$C$4)*(H$3+$C$4))))</f>
        <v>341.98871075099078</v>
      </c>
      <c r="I33" s="3">
        <f>(I$3/(I$3+$C$4))*($G33*$C$5*$C$7+$C$6-0.5*$G33*I$3*I$3*(1/(1+$C$12/N33)))/((1+$C$4/(I$3+$C$4))*(0.5*$C$8*(I$3+$C$4)*(I$3+$C$4)*$C$2*($C$9+$C$10*(N33-$C$11)*(N33-$C$11))+(2*($G33*$C$5)*($G33*$C$5))/(PI()*$C$3*$C$3*$C$8*(I$3+$C$4)*(I$3+$C$4))))</f>
        <v>346.90684253677767</v>
      </c>
      <c r="J33" s="3">
        <f>(J$3/(J$3+$C$4))*($G33*$C$5*$C$7+$C$6-0.5*$G33*J$3*J$3*(1/(1+$C$12/O33)))/((1+$C$4/(J$3+$C$4))*(0.5*$C$8*(J$3+$C$4)*(J$3+$C$4)*$C$2*($C$9+$C$10*(O33-$C$11)*(O33-$C$11))+(2*($G33*$C$5)*($G33*$C$5))/(PI()*$C$3*$C$3*$C$8*(J$3+$C$4)*(J$3+$C$4))))</f>
        <v>318.68325059287224</v>
      </c>
      <c r="K33" s="3">
        <f>(K$3/(K$3+$C$4))*($G33*$C$5*$C$7+$C$6-0.5*$G33*K$3*K$3*(1/(1+$C$12/P33)))/((1+$C$4/(K$3+$C$4))*(0.5*$C$8*(K$3+$C$4)*(K$3+$C$4)*$C$2*($C$9+$C$10*(P33-$C$11)*(P33-$C$11))+(2*($G33*$C$5)*($G33*$C$5))/(PI()*$C$3*$C$3*$C$8*(K$3+$C$4)*(K$3+$C$4))))</f>
        <v>274.41160539649064</v>
      </c>
      <c r="L33" s="3">
        <f>(L$3/(L$3+$C$4))*($G33*$C$5*$C$7+$C$6-0.5*$G33*L$3*L$3*(1/(1+$C$12/Q33)))/((1+$C$4/(L$3+$C$4))*(0.5*$C$8*(L$3+$C$4)*(L$3+$C$4)*$C$2*($C$9+$C$10*(Q33-$C$11)*(Q33-$C$11))+(2*($G33*$C$5)*($G33*$C$5))/(PI()*$C$3*$C$3*$C$8*(L$3+$C$4)*(L$3+$C$4))))</f>
        <v>228.43231030987673</v>
      </c>
      <c r="M33" s="3">
        <f>$G33*$C$5/(0.5*$C$8*(H$3+$C$4)*(H$3+$C$4)*$C$2)</f>
        <v>1.3739738449789998</v>
      </c>
      <c r="N33" s="3">
        <f>$G33*$C$5/(0.5*$C$8*(I$3+$C$4)*(I$3+$C$4)*$C$2)</f>
        <v>1.0856089639340245</v>
      </c>
      <c r="O33" s="3">
        <f>$G33*$C$5/(0.5*$C$8*(J$3+$C$4)*(J$3+$C$4)*$C$2)</f>
        <v>0.87934326078655989</v>
      </c>
      <c r="P33" s="3">
        <f>$G33*$C$5/(0.5*$C$8*(K$3+$C$4)*(K$3+$C$4)*$C$2)</f>
        <v>0.72672996759219821</v>
      </c>
      <c r="Q33" s="3">
        <f>$G33*$C$5/(0.5*$C$8*(L$3+$C$4)*(L$3+$C$4)*$C$2)</f>
        <v>0.6106550422128888</v>
      </c>
    </row>
    <row r="34" spans="6:17" x14ac:dyDescent="0.45">
      <c r="F34" s="4"/>
      <c r="G34" s="6">
        <f t="shared" si="2"/>
        <v>94.5</v>
      </c>
      <c r="H34" s="10">
        <f>(H$3/(H$3+$C$4))*($G34*$C$5*$C$7+$C$6-0.5*$G34*H$3*H$3*(1/(1+$C$12/M34)))/((1+$C$4/(H$3+$C$4))*(0.5*$C$8*(H$3+$C$4)*(H$3+$C$4)*$C$2*($C$9+$C$10*(M34-$C$11)*(M34-$C$11))+(2*($G34*$C$5)*($G34*$C$5))/(PI()*$C$3*$C$3*$C$8*(H$3+$C$4)*(H$3+$C$4))))</f>
        <v>340.74291668634123</v>
      </c>
      <c r="I34" s="3">
        <f>(I$3/(I$3+$C$4))*($G34*$C$5*$C$7+$C$6-0.5*$G34*I$3*I$3*(1/(1+$C$12/N34)))/((1+$C$4/(I$3+$C$4))*(0.5*$C$8*(I$3+$C$4)*(I$3+$C$4)*$C$2*($C$9+$C$10*(N34-$C$11)*(N34-$C$11))+(2*($G34*$C$5)*($G34*$C$5))/(PI()*$C$3*$C$3*$C$8*(I$3+$C$4)*(I$3+$C$4))))</f>
        <v>346.39975393258936</v>
      </c>
      <c r="J34" s="3">
        <f>(J$3/(J$3+$C$4))*($G34*$C$5*$C$7+$C$6-0.5*$G34*J$3*J$3*(1/(1+$C$12/O34)))/((1+$C$4/(J$3+$C$4))*(0.5*$C$8*(J$3+$C$4)*(J$3+$C$4)*$C$2*($C$9+$C$10*(O34-$C$11)*(O34-$C$11))+(2*($G34*$C$5)*($G34*$C$5))/(PI()*$C$3*$C$3*$C$8*(J$3+$C$4)*(J$3+$C$4))))</f>
        <v>318.83727231041598</v>
      </c>
      <c r="K34" s="3">
        <f>(K$3/(K$3+$C$4))*($G34*$C$5*$C$7+$C$6-0.5*$G34*K$3*K$3*(1/(1+$C$12/P34)))/((1+$C$4/(K$3+$C$4))*(0.5*$C$8*(K$3+$C$4)*(K$3+$C$4)*$C$2*($C$9+$C$10*(P34-$C$11)*(P34-$C$11))+(2*($G34*$C$5)*($G34*$C$5))/(PI()*$C$3*$C$3*$C$8*(K$3+$C$4)*(K$3+$C$4))))</f>
        <v>274.92017473210251</v>
      </c>
      <c r="L34" s="3">
        <f>(L$3/(L$3+$C$4))*($G34*$C$5*$C$7+$C$6-0.5*$G34*L$3*L$3*(1/(1+$C$12/Q34)))/((1+$C$4/(L$3+$C$4))*(0.5*$C$8*(L$3+$C$4)*(L$3+$C$4)*$C$2*($C$9+$C$10*(Q34-$C$11)*(Q34-$C$11))+(2*($G34*$C$5)*($G34*$C$5))/(PI()*$C$3*$C$3*$C$8*(L$3+$C$4)*(L$3+$C$4))))</f>
        <v>229.0348443331234</v>
      </c>
      <c r="M34" s="3">
        <f>$G34*$C$5/(0.5*$C$8*(H$3+$C$4)*(H$3+$C$4)*$C$2)</f>
        <v>1.3812822164948455</v>
      </c>
      <c r="N34" s="3">
        <f>$G34*$C$5/(0.5*$C$8*(I$3+$C$4)*(I$3+$C$4)*$C$2)</f>
        <v>1.0913834796996311</v>
      </c>
      <c r="O34" s="3">
        <f>$G34*$C$5/(0.5*$C$8*(J$3+$C$4)*(J$3+$C$4)*$C$2)</f>
        <v>0.88402061855670111</v>
      </c>
      <c r="P34" s="3">
        <f>$G34*$C$5/(0.5*$C$8*(K$3+$C$4)*(K$3+$C$4)*$C$2)</f>
        <v>0.73059555252619923</v>
      </c>
      <c r="Q34" s="3">
        <f>$G34*$C$5/(0.5*$C$8*(L$3+$C$4)*(L$3+$C$4)*$C$2)</f>
        <v>0.61390320733104242</v>
      </c>
    </row>
    <row r="35" spans="6:17" x14ac:dyDescent="0.45">
      <c r="F35" s="4"/>
      <c r="G35" s="6">
        <f t="shared" si="2"/>
        <v>95</v>
      </c>
      <c r="H35" s="10">
        <f>(H$3/(H$3+$C$4))*($G35*$C$5*$C$7+$C$6-0.5*$G35*H$3*H$3*(1/(1+$C$12/M35)))/((1+$C$4/(H$3+$C$4))*(0.5*$C$8*(H$3+$C$4)*(H$3+$C$4)*$C$2*($C$9+$C$10*(M35-$C$11)*(M35-$C$11))+(2*($G35*$C$5)*($G35*$C$5))/(PI()*$C$3*$C$3*$C$8*(H$3+$C$4)*(H$3+$C$4))))</f>
        <v>339.49293620669567</v>
      </c>
      <c r="I35" s="3">
        <f>(I$3/(I$3+$C$4))*($G35*$C$5*$C$7+$C$6-0.5*$G35*I$3*I$3*(1/(1+$C$12/N35)))/((1+$C$4/(I$3+$C$4))*(0.5*$C$8*(I$3+$C$4)*(I$3+$C$4)*$C$2*($C$9+$C$10*(N35-$C$11)*(N35-$C$11))+(2*($G35*$C$5)*($G35*$C$5))/(PI()*$C$3*$C$3*$C$8*(I$3+$C$4)*(I$3+$C$4))))</f>
        <v>345.8776305184511</v>
      </c>
      <c r="J35" s="3">
        <f>(J$3/(J$3+$C$4))*($G35*$C$5*$C$7+$C$6-0.5*$G35*J$3*J$3*(1/(1+$C$12/O35)))/((1+$C$4/(J$3+$C$4))*(0.5*$C$8*(J$3+$C$4)*(J$3+$C$4)*$C$2*($C$9+$C$10*(O35-$C$11)*(O35-$C$11))+(2*($G35*$C$5)*($G35*$C$5))/(PI()*$C$3*$C$3*$C$8*(J$3+$C$4)*(J$3+$C$4))))</f>
        <v>318.97500247723724</v>
      </c>
      <c r="K35" s="3">
        <f>(K$3/(K$3+$C$4))*($G35*$C$5*$C$7+$C$6-0.5*$G35*K$3*K$3*(1/(1+$C$12/P35)))/((1+$C$4/(K$3+$C$4))*(0.5*$C$8*(K$3+$C$4)*(K$3+$C$4)*$C$2*($C$9+$C$10*(P35-$C$11)*(P35-$C$11))+(2*($G35*$C$5)*($G35*$C$5))/(PI()*$C$3*$C$3*$C$8*(K$3+$C$4)*(K$3+$C$4))))</f>
        <v>275.41661867014881</v>
      </c>
      <c r="L35" s="3">
        <f>(L$3/(L$3+$C$4))*($G35*$C$5*$C$7+$C$6-0.5*$G35*L$3*L$3*(1/(1+$C$12/Q35)))/((1+$C$4/(L$3+$C$4))*(0.5*$C$8*(L$3+$C$4)*(L$3+$C$4)*$C$2*($C$9+$C$10*(Q35-$C$11)*(Q35-$C$11))+(2*($G35*$C$5)*($G35*$C$5))/(PI()*$C$3*$C$3*$C$8*(L$3+$C$4)*(L$3+$C$4))))</f>
        <v>229.62962822971136</v>
      </c>
      <c r="M35" s="3">
        <f>$G35*$C$5/(0.5*$C$8*(H$3+$C$4)*(H$3+$C$4)*$C$2)</f>
        <v>1.3885905880106915</v>
      </c>
      <c r="N35" s="3">
        <f>$G35*$C$5/(0.5*$C$8*(I$3+$C$4)*(I$3+$C$4)*$C$2)</f>
        <v>1.0971579954652377</v>
      </c>
      <c r="O35" s="3">
        <f>$G35*$C$5/(0.5*$C$8*(J$3+$C$4)*(J$3+$C$4)*$C$2)</f>
        <v>0.88869797632684244</v>
      </c>
      <c r="P35" s="3">
        <f>$G35*$C$5/(0.5*$C$8*(K$3+$C$4)*(K$3+$C$4)*$C$2)</f>
        <v>0.73446113746020036</v>
      </c>
      <c r="Q35" s="3">
        <f>$G35*$C$5/(0.5*$C$8*(L$3+$C$4)*(L$3+$C$4)*$C$2)</f>
        <v>0.61715137244919616</v>
      </c>
    </row>
    <row r="36" spans="6:17" x14ac:dyDescent="0.45">
      <c r="F36" s="4"/>
      <c r="G36" s="6">
        <f t="shared" si="2"/>
        <v>95.5</v>
      </c>
      <c r="H36" s="10">
        <f>(H$3/(H$3+$C$4))*($G36*$C$5*$C$7+$C$6-0.5*$G36*H$3*H$3*(1/(1+$C$12/M36)))/((1+$C$4/(H$3+$C$4))*(0.5*$C$8*(H$3+$C$4)*(H$3+$C$4)*$C$2*($C$9+$C$10*(M36-$C$11)*(M36-$C$11))+(2*($G36*$C$5)*($G36*$C$5))/(PI()*$C$3*$C$3*$C$8*(H$3+$C$4)*(H$3+$C$4))))</f>
        <v>338.23912346633523</v>
      </c>
      <c r="I36" s="3">
        <f>(I$3/(I$3+$C$4))*($G36*$C$5*$C$7+$C$6-0.5*$G36*I$3*I$3*(1/(1+$C$12/N36)))/((1+$C$4/(I$3+$C$4))*(0.5*$C$8*(I$3+$C$4)*(I$3+$C$4)*$C$2*($C$9+$C$10*(N36-$C$11)*(N36-$C$11))+(2*($G36*$C$5)*($G36*$C$5))/(PI()*$C$3*$C$3*$C$8*(I$3+$C$4)*(I$3+$C$4))))</f>
        <v>345.34081278705844</v>
      </c>
      <c r="J36" s="3">
        <f>(J$3/(J$3+$C$4))*($G36*$C$5*$C$7+$C$6-0.5*$G36*J$3*J$3*(1/(1+$C$12/O36)))/((1+$C$4/(J$3+$C$4))*(0.5*$C$8*(J$3+$C$4)*(J$3+$C$4)*$C$2*($C$9+$C$10*(O36-$C$11)*(O36-$C$11))+(2*($G36*$C$5)*($G36*$C$5))/(PI()*$C$3*$C$3*$C$8*(J$3+$C$4)*(J$3+$C$4))))</f>
        <v>319.09659185481763</v>
      </c>
      <c r="K36" s="3">
        <f>(K$3/(K$3+$C$4))*($G36*$C$5*$C$7+$C$6-0.5*$G36*K$3*K$3*(1/(1+$C$12/P36)))/((1+$C$4/(K$3+$C$4))*(0.5*$C$8*(K$3+$C$4)*(K$3+$C$4)*$C$2*($C$9+$C$10*(P36-$C$11)*(P36-$C$11))+(2*($G36*$C$5)*($G36*$C$5))/(PI()*$C$3*$C$3*$C$8*(K$3+$C$4)*(K$3+$C$4))))</f>
        <v>275.90095841156392</v>
      </c>
      <c r="L36" s="3">
        <f>(L$3/(L$3+$C$4))*($G36*$C$5*$C$7+$C$6-0.5*$G36*L$3*L$3*(1/(1+$C$12/Q36)))/((1+$C$4/(L$3+$C$4))*(0.5*$C$8*(L$3+$C$4)*(L$3+$C$4)*$C$2*($C$9+$C$10*(Q36-$C$11)*(Q36-$C$11))+(2*($G36*$C$5)*($G36*$C$5))/(PI()*$C$3*$C$3*$C$8*(L$3+$C$4)*(L$3+$C$4))))</f>
        <v>230.21664349256446</v>
      </c>
      <c r="M36" s="3">
        <f>$G36*$C$5/(0.5*$C$8*(H$3+$C$4)*(H$3+$C$4)*$C$2)</f>
        <v>1.3958989595265372</v>
      </c>
      <c r="N36" s="3">
        <f>$G36*$C$5/(0.5*$C$8*(I$3+$C$4)*(I$3+$C$4)*$C$2)</f>
        <v>1.1029325112308441</v>
      </c>
      <c r="O36" s="3">
        <f>$G36*$C$5/(0.5*$C$8*(J$3+$C$4)*(J$3+$C$4)*$C$2)</f>
        <v>0.89337533409698378</v>
      </c>
      <c r="P36" s="3">
        <f>$G36*$C$5/(0.5*$C$8*(K$3+$C$4)*(K$3+$C$4)*$C$2)</f>
        <v>0.73832672239420138</v>
      </c>
      <c r="Q36" s="3">
        <f>$G36*$C$5/(0.5*$C$8*(L$3+$C$4)*(L$3+$C$4)*$C$2)</f>
        <v>0.62039953756734978</v>
      </c>
    </row>
    <row r="37" spans="6:17" x14ac:dyDescent="0.45">
      <c r="F37" s="4"/>
      <c r="G37" s="6">
        <f t="shared" si="2"/>
        <v>96</v>
      </c>
      <c r="H37" s="10">
        <f>(H$3/(H$3+$C$4))*($G37*$C$5*$C$7+$C$6-0.5*$G37*H$3*H$3*(1/(1+$C$12/M37)))/((1+$C$4/(H$3+$C$4))*(0.5*$C$8*(H$3+$C$4)*(H$3+$C$4)*$C$2*($C$9+$C$10*(M37-$C$11)*(M37-$C$11))+(2*($G37*$C$5)*($G37*$C$5))/(PI()*$C$3*$C$3*$C$8*(H$3+$C$4)*(H$3+$C$4))))</f>
        <v>336.98182316003681</v>
      </c>
      <c r="I37" s="3">
        <f>(I$3/(I$3+$C$4))*($G37*$C$5*$C$7+$C$6-0.5*$G37*I$3*I$3*(1/(1+$C$12/N37)))/((1+$C$4/(I$3+$C$4))*(0.5*$C$8*(I$3+$C$4)*(I$3+$C$4)*$C$2*($C$9+$C$10*(N37-$C$11)*(N37-$C$11))+(2*($G37*$C$5)*($G37*$C$5))/(PI()*$C$3*$C$3*$C$8*(I$3+$C$4)*(I$3+$C$4))))</f>
        <v>344.78963873922498</v>
      </c>
      <c r="J37" s="3">
        <f>(J$3/(J$3+$C$4))*($G37*$C$5*$C$7+$C$6-0.5*$G37*J$3*J$3*(1/(1+$C$12/O37)))/((1+$C$4/(J$3+$C$4))*(0.5*$C$8*(J$3+$C$4)*(J$3+$C$4)*$C$2*($C$9+$C$10*(O37-$C$11)*(O37-$C$11))+(2*($G37*$C$5)*($G37*$C$5))/(PI()*$C$3*$C$3*$C$8*(J$3+$C$4)*(J$3+$C$4))))</f>
        <v>319.20219339819567</v>
      </c>
      <c r="K37" s="3">
        <f>(K$3/(K$3+$C$4))*($G37*$C$5*$C$7+$C$6-0.5*$G37*K$3*K$3*(1/(1+$C$12/P37)))/((1+$C$4/(K$3+$C$4))*(0.5*$C$8*(K$3+$C$4)*(K$3+$C$4)*$C$2*($C$9+$C$10*(P37-$C$11)*(P37-$C$11))+(2*($G37*$C$5)*($G37*$C$5))/(PI()*$C$3*$C$3*$C$8*(K$3+$C$4)*(K$3+$C$4))))</f>
        <v>276.37321729016162</v>
      </c>
      <c r="L37" s="3">
        <f>(L$3/(L$3+$C$4))*($G37*$C$5*$C$7+$C$6-0.5*$G37*L$3*L$3*(1/(1+$C$12/Q37)))/((1+$C$4/(L$3+$C$4))*(0.5*$C$8*(L$3+$C$4)*(L$3+$C$4)*$C$2*($C$9+$C$10*(Q37-$C$11)*(Q37-$C$11))+(2*($G37*$C$5)*($G37*$C$5))/(PI()*$C$3*$C$3*$C$8*(L$3+$C$4)*(L$3+$C$4))))</f>
        <v>230.79587265548417</v>
      </c>
      <c r="M37" s="3">
        <f>$G37*$C$5/(0.5*$C$8*(H$3+$C$4)*(H$3+$C$4)*$C$2)</f>
        <v>1.4032073310423827</v>
      </c>
      <c r="N37" s="3">
        <f>$G37*$C$5/(0.5*$C$8*(I$3+$C$4)*(I$3+$C$4)*$C$2)</f>
        <v>1.1087070269964505</v>
      </c>
      <c r="O37" s="3">
        <f>$G37*$C$5/(0.5*$C$8*(J$3+$C$4)*(J$3+$C$4)*$C$2)</f>
        <v>0.898052691867125</v>
      </c>
      <c r="P37" s="3">
        <f>$G37*$C$5/(0.5*$C$8*(K$3+$C$4)*(K$3+$C$4)*$C$2)</f>
        <v>0.74219230732820241</v>
      </c>
      <c r="Q37" s="3">
        <f>$G37*$C$5/(0.5*$C$8*(L$3+$C$4)*(L$3+$C$4)*$C$2)</f>
        <v>0.62364770268550351</v>
      </c>
    </row>
    <row r="38" spans="6:17" x14ac:dyDescent="0.45">
      <c r="F38" s="4"/>
      <c r="G38" s="6">
        <f t="shared" si="2"/>
        <v>96.5</v>
      </c>
      <c r="H38" s="10">
        <f>(H$3/(H$3+$C$4))*($G38*$C$5*$C$7+$C$6-0.5*$G38*H$3*H$3*(1/(1+$C$12/M38)))/((1+$C$4/(H$3+$C$4))*(0.5*$C$8*(H$3+$C$4)*(H$3+$C$4)*$C$2*($C$9+$C$10*(M38-$C$11)*(M38-$C$11))+(2*($G38*$C$5)*($G38*$C$5))/(PI()*$C$3*$C$3*$C$8*(H$3+$C$4)*(H$3+$C$4))))</f>
        <v>335.72137065959686</v>
      </c>
      <c r="I38" s="3">
        <f>(I$3/(I$3+$C$4))*($G38*$C$5*$C$7+$C$6-0.5*$G38*I$3*I$3*(1/(1+$C$12/N38)))/((1+$C$4/(I$3+$C$4))*(0.5*$C$8*(I$3+$C$4)*(I$3+$C$4)*$C$2*($C$9+$C$10*(N38-$C$11)*(N38-$C$11))+(2*($G38*$C$5)*($G38*$C$5))/(PI()*$C$3*$C$3*$C$8*(I$3+$C$4)*(I$3+$C$4))))</f>
        <v>344.22444376326547</v>
      </c>
      <c r="J38" s="3">
        <f>(J$3/(J$3+$C$4))*($G38*$C$5*$C$7+$C$6-0.5*$G38*J$3*J$3*(1/(1+$C$12/O38)))/((1+$C$4/(J$3+$C$4))*(0.5*$C$8*(J$3+$C$4)*(J$3+$C$4)*$C$2*($C$9+$C$10*(O38-$C$11)*(O38-$C$11))+(2*($G38*$C$5)*($G38*$C$5))/(PI()*$C$3*$C$3*$C$8*(J$3+$C$4)*(J$3+$C$4))))</f>
        <v>319.29196215449662</v>
      </c>
      <c r="K38" s="3">
        <f>(K$3/(K$3+$C$4))*($G38*$C$5*$C$7+$C$6-0.5*$G38*K$3*K$3*(1/(1+$C$12/P38)))/((1+$C$4/(K$3+$C$4))*(0.5*$C$8*(K$3+$C$4)*(K$3+$C$4)*$C$2*($C$9+$C$10*(P38-$C$11)*(P38-$C$11))+(2*($G38*$C$5)*($G38*$C$5))/(PI()*$C$3*$C$3*$C$8*(K$3+$C$4)*(K$3+$C$4))))</f>
        <v>276.833420749281</v>
      </c>
      <c r="L38" s="3">
        <f>(L$3/(L$3+$C$4))*($G38*$C$5*$C$7+$C$6-0.5*$G38*L$3*L$3*(1/(1+$C$12/Q38)))/((1+$C$4/(L$3+$C$4))*(0.5*$C$8*(L$3+$C$4)*(L$3+$C$4)*$C$2*($C$9+$C$10*(Q38-$C$11)*(Q38-$C$11))+(2*($G38*$C$5)*($G38*$C$5))/(PI()*$C$3*$C$3*$C$8*(L$3+$C$4)*(L$3+$C$4))))</f>
        <v>231.36729929621279</v>
      </c>
      <c r="M38" s="3">
        <f>$G38*$C$5/(0.5*$C$8*(H$3+$C$4)*(H$3+$C$4)*$C$2)</f>
        <v>1.4105157025582284</v>
      </c>
      <c r="N38" s="3">
        <f>$G38*$C$5/(0.5*$C$8*(I$3+$C$4)*(I$3+$C$4)*$C$2)</f>
        <v>1.1144815427620571</v>
      </c>
      <c r="O38" s="3">
        <f>$G38*$C$5/(0.5*$C$8*(J$3+$C$4)*(J$3+$C$4)*$C$2)</f>
        <v>0.90273004963726622</v>
      </c>
      <c r="P38" s="3">
        <f>$G38*$C$5/(0.5*$C$8*(K$3+$C$4)*(K$3+$C$4)*$C$2)</f>
        <v>0.74605789226220343</v>
      </c>
      <c r="Q38" s="3">
        <f>$G38*$C$5/(0.5*$C$8*(L$3+$C$4)*(L$3+$C$4)*$C$2)</f>
        <v>0.62689586780365714</v>
      </c>
    </row>
    <row r="39" spans="6:17" x14ac:dyDescent="0.45">
      <c r="F39" s="4"/>
      <c r="G39" s="6">
        <f t="shared" si="2"/>
        <v>97</v>
      </c>
      <c r="H39" s="10">
        <f>(H$3/(H$3+$C$4))*($G39*$C$5*$C$7+$C$6-0.5*$G39*H$3*H$3*(1/(1+$C$12/M39)))/((1+$C$4/(H$3+$C$4))*(0.5*$C$8*(H$3+$C$4)*(H$3+$C$4)*$C$2*($C$9+$C$10*(M39-$C$11)*(M39-$C$11))+(2*($G39*$C$5)*($G39*$C$5))/(PI()*$C$3*$C$3*$C$8*(H$3+$C$4)*(H$3+$C$4))))</f>
        <v>334.45809215324113</v>
      </c>
      <c r="I39" s="3">
        <f>(I$3/(I$3+$C$4))*($G39*$C$5*$C$7+$C$6-0.5*$G39*I$3*I$3*(1/(1+$C$12/N39)))/((1+$C$4/(I$3+$C$4))*(0.5*$C$8*(I$3+$C$4)*(I$3+$C$4)*$C$2*($C$9+$C$10*(N39-$C$11)*(N39-$C$11))+(2*($G39*$C$5)*($G39*$C$5))/(PI()*$C$3*$C$3*$C$8*(I$3+$C$4)*(I$3+$C$4))))</f>
        <v>343.64556052044162</v>
      </c>
      <c r="J39" s="3">
        <f>(J$3/(J$3+$C$4))*($G39*$C$5*$C$7+$C$6-0.5*$G39*J$3*J$3*(1/(1+$C$12/O39)))/((1+$C$4/(J$3+$C$4))*(0.5*$C$8*(J$3+$C$4)*(J$3+$C$4)*$C$2*($C$9+$C$10*(O39-$C$11)*(O39-$C$11))+(2*($G39*$C$5)*($G39*$C$5))/(PI()*$C$3*$C$3*$C$8*(J$3+$C$4)*(J$3+$C$4))))</f>
        <v>319.36605516205032</v>
      </c>
      <c r="K39" s="3">
        <f>(K$3/(K$3+$C$4))*($G39*$C$5*$C$7+$C$6-0.5*$G39*K$3*K$3*(1/(1+$C$12/P39)))/((1+$C$4/(K$3+$C$4))*(0.5*$C$8*(K$3+$C$4)*(K$3+$C$4)*$C$2*($C$9+$C$10*(P39-$C$11)*(P39-$C$11))+(2*($G39*$C$5)*($G39*$C$5))/(PI()*$C$3*$C$3*$C$8*(K$3+$C$4)*(K$3+$C$4))))</f>
        <v>277.28159631758831</v>
      </c>
      <c r="L39" s="3">
        <f>(L$3/(L$3+$C$4))*($G39*$C$5*$C$7+$C$6-0.5*$G39*L$3*L$3*(1/(1+$C$12/Q39)))/((1+$C$4/(L$3+$C$4))*(0.5*$C$8*(L$3+$C$4)*(L$3+$C$4)*$C$2*($C$9+$C$10*(Q39-$C$11)*(Q39-$C$11))+(2*($G39*$C$5)*($G39*$C$5))/(PI()*$C$3*$C$3*$C$8*(L$3+$C$4)*(L$3+$C$4))))</f>
        <v>231.93090803908009</v>
      </c>
      <c r="M39" s="3">
        <f>$G39*$C$5/(0.5*$C$8*(H$3+$C$4)*(H$3+$C$4)*$C$2)</f>
        <v>1.4178240740740742</v>
      </c>
      <c r="N39" s="3">
        <f>$G39*$C$5/(0.5*$C$8*(I$3+$C$4)*(I$3+$C$4)*$C$2)</f>
        <v>1.1202560585276635</v>
      </c>
      <c r="O39" s="3">
        <f>$G39*$C$5/(0.5*$C$8*(J$3+$C$4)*(J$3+$C$4)*$C$2)</f>
        <v>0.90740740740740755</v>
      </c>
      <c r="P39" s="3">
        <f>$G39*$C$5/(0.5*$C$8*(K$3+$C$4)*(K$3+$C$4)*$C$2)</f>
        <v>0.74992347719620445</v>
      </c>
      <c r="Q39" s="3">
        <f>$G39*$C$5/(0.5*$C$8*(L$3+$C$4)*(L$3+$C$4)*$C$2)</f>
        <v>0.63014403292181076</v>
      </c>
    </row>
    <row r="40" spans="6:17" x14ac:dyDescent="0.45">
      <c r="F40" s="4"/>
      <c r="G40" s="6">
        <f t="shared" si="2"/>
        <v>97.5</v>
      </c>
      <c r="H40" s="10">
        <f>(H$3/(H$3+$C$4))*($G40*$C$5*$C$7+$C$6-0.5*$G40*H$3*H$3*(1/(1+$C$12/M40)))/((1+$C$4/(H$3+$C$4))*(0.5*$C$8*(H$3+$C$4)*(H$3+$C$4)*$C$2*($C$9+$C$10*(M40-$C$11)*(M40-$C$11))+(2*($G40*$C$5)*($G40*$C$5))/(PI()*$C$3*$C$3*$C$8*(H$3+$C$4)*(H$3+$C$4))))</f>
        <v>333.19230478757515</v>
      </c>
      <c r="I40" s="3">
        <f>(I$3/(I$3+$C$4))*($G40*$C$5*$C$7+$C$6-0.5*$G40*I$3*I$3*(1/(1+$C$12/N40)))/((1+$C$4/(I$3+$C$4))*(0.5*$C$8*(I$3+$C$4)*(I$3+$C$4)*$C$2*($C$9+$C$10*(N40-$C$11)*(N40-$C$11))+(2*($G40*$C$5)*($G40*$C$5))/(PI()*$C$3*$C$3*$C$8*(I$3+$C$4)*(I$3+$C$4))))</f>
        <v>343.05331883637672</v>
      </c>
      <c r="J40" s="3">
        <f>(J$3/(J$3+$C$4))*($G40*$C$5*$C$7+$C$6-0.5*$G40*J$3*J$3*(1/(1+$C$12/O40)))/((1+$C$4/(J$3+$C$4))*(0.5*$C$8*(J$3+$C$4)*(J$3+$C$4)*$C$2*($C$9+$C$10*(O40-$C$11)*(O40-$C$11))+(2*($G40*$C$5)*($G40*$C$5))/(PI()*$C$3*$C$3*$C$8*(J$3+$C$4)*(J$3+$C$4))))</f>
        <v>319.4246313501713</v>
      </c>
      <c r="K40" s="3">
        <f>(K$3/(K$3+$C$4))*($G40*$C$5*$C$7+$C$6-0.5*$G40*K$3*K$3*(1/(1+$C$12/P40)))/((1+$C$4/(K$3+$C$4))*(0.5*$C$8*(K$3+$C$4)*(K$3+$C$4)*$C$2*($C$9+$C$10*(P40-$C$11)*(P40-$C$11))+(2*($G40*$C$5)*($G40*$C$5))/(PI()*$C$3*$C$3*$C$8*(K$3+$C$4)*(K$3+$C$4))))</f>
        <v>277.71777358406104</v>
      </c>
      <c r="L40" s="3">
        <f>(L$3/(L$3+$C$4))*($G40*$C$5*$C$7+$C$6-0.5*$G40*L$3*L$3*(1/(1+$C$12/Q40)))/((1+$C$4/(L$3+$C$4))*(0.5*$C$8*(L$3+$C$4)*(L$3+$C$4)*$C$2*($C$9+$C$10*(Q40-$C$11)*(Q40-$C$11))+(2*($G40*$C$5)*($G40*$C$5))/(PI()*$C$3*$C$3*$C$8*(L$3+$C$4)*(L$3+$C$4))))</f>
        <v>232.48668455723251</v>
      </c>
      <c r="M40" s="3">
        <f>$G40*$C$5/(0.5*$C$8*(H$3+$C$4)*(H$3+$C$4)*$C$2)</f>
        <v>1.4251324455899201</v>
      </c>
      <c r="N40" s="3">
        <f>$G40*$C$5/(0.5*$C$8*(I$3+$C$4)*(I$3+$C$4)*$C$2)</f>
        <v>1.1260305742932701</v>
      </c>
      <c r="O40" s="3">
        <f>$G40*$C$5/(0.5*$C$8*(J$3+$C$4)*(J$3+$C$4)*$C$2)</f>
        <v>0.91208476517754888</v>
      </c>
      <c r="P40" s="3">
        <f>$G40*$C$5/(0.5*$C$8*(K$3+$C$4)*(K$3+$C$4)*$C$2)</f>
        <v>0.75378906213020558</v>
      </c>
      <c r="Q40" s="3">
        <f>$G40*$C$5/(0.5*$C$8*(L$3+$C$4)*(L$3+$C$4)*$C$2)</f>
        <v>0.63339219803996449</v>
      </c>
    </row>
    <row r="41" spans="6:17" x14ac:dyDescent="0.45">
      <c r="F41" s="4"/>
      <c r="G41" s="6">
        <f t="shared" si="2"/>
        <v>98</v>
      </c>
      <c r="H41" s="10">
        <f>(H$3/(H$3+$C$4))*($G41*$C$5*$C$7+$C$6-0.5*$G41*H$3*H$3*(1/(1+$C$12/M41)))/((1+$C$4/(H$3+$C$4))*(0.5*$C$8*(H$3+$C$4)*(H$3+$C$4)*$C$2*($C$9+$C$10*(M41-$C$11)*(M41-$C$11))+(2*($G41*$C$5)*($G41*$C$5))/(PI()*$C$3*$C$3*$C$8*(H$3+$C$4)*(H$3+$C$4))))</f>
        <v>331.92431681174878</v>
      </c>
      <c r="I41" s="3">
        <f>(I$3/(I$3+$C$4))*($G41*$C$5*$C$7+$C$6-0.5*$G41*I$3*I$3*(1/(1+$C$12/N41)))/((1+$C$4/(I$3+$C$4))*(0.5*$C$8*(I$3+$C$4)*(I$3+$C$4)*$C$2*($C$9+$C$10*(N41-$C$11)*(N41-$C$11))+(2*($G41*$C$5)*($G41*$C$5))/(PI()*$C$3*$C$3*$C$8*(I$3+$C$4)*(I$3+$C$4))))</f>
        <v>342.44804559833676</v>
      </c>
      <c r="J41" s="3">
        <f>(J$3/(J$3+$C$4))*($G41*$C$5*$C$7+$C$6-0.5*$G41*J$3*J$3*(1/(1+$C$12/O41)))/((1+$C$4/(J$3+$C$4))*(0.5*$C$8*(J$3+$C$4)*(J$3+$C$4)*$C$2*($C$9+$C$10*(O41-$C$11)*(O41-$C$11))+(2*($G41*$C$5)*($G41*$C$5))/(PI()*$C$3*$C$3*$C$8*(J$3+$C$4)*(J$3+$C$4))))</f>
        <v>319.46785143968117</v>
      </c>
      <c r="K41" s="3">
        <f>(K$3/(K$3+$C$4))*($G41*$C$5*$C$7+$C$6-0.5*$G41*K$3*K$3*(1/(1+$C$12/P41)))/((1+$C$4/(K$3+$C$4))*(0.5*$C$8*(K$3+$C$4)*(K$3+$C$4)*$C$2*($C$9+$C$10*(P41-$C$11)*(P41-$C$11))+(2*($G41*$C$5)*($G41*$C$5))/(PI()*$C$3*$C$3*$C$8*(K$3+$C$4)*(K$3+$C$4))))</f>
        <v>278.14198417218114</v>
      </c>
      <c r="L41" s="3">
        <f>(L$3/(L$3+$C$4))*($G41*$C$5*$C$7+$C$6-0.5*$G41*L$3*L$3*(1/(1+$C$12/Q41)))/((1+$C$4/(L$3+$C$4))*(0.5*$C$8*(L$3+$C$4)*(L$3+$C$4)*$C$2*($C$9+$C$10*(Q41-$C$11)*(Q41-$C$11))+(2*($G41*$C$5)*($G41*$C$5))/(PI()*$C$3*$C$3*$C$8*(L$3+$C$4)*(L$3+$C$4))))</f>
        <v>233.03461557444652</v>
      </c>
      <c r="M41" s="3">
        <f>$G41*$C$5/(0.5*$C$8*(H$3+$C$4)*(H$3+$C$4)*$C$2)</f>
        <v>1.4324408171057659</v>
      </c>
      <c r="N41" s="3">
        <f>$G41*$C$5/(0.5*$C$8*(I$3+$C$4)*(I$3+$C$4)*$C$2)</f>
        <v>1.1318050900588768</v>
      </c>
      <c r="O41" s="3">
        <f>$G41*$C$5/(0.5*$C$8*(J$3+$C$4)*(J$3+$C$4)*$C$2)</f>
        <v>0.91676212294769011</v>
      </c>
      <c r="P41" s="3">
        <f>$G41*$C$5/(0.5*$C$8*(K$3+$C$4)*(K$3+$C$4)*$C$2)</f>
        <v>0.7576546470642066</v>
      </c>
      <c r="Q41" s="3">
        <f>$G41*$C$5/(0.5*$C$8*(L$3+$C$4)*(L$3+$C$4)*$C$2)</f>
        <v>0.63664036315811812</v>
      </c>
    </row>
    <row r="42" spans="6:17" x14ac:dyDescent="0.45">
      <c r="F42" s="4"/>
      <c r="G42" s="6">
        <f t="shared" si="2"/>
        <v>98.5</v>
      </c>
      <c r="H42" s="10">
        <f>(H$3/(H$3+$C$4))*($G42*$C$5*$C$7+$C$6-0.5*$G42*H$3*H$3*(1/(1+$C$12/M42)))/((1+$C$4/(H$3+$C$4))*(0.5*$C$8*(H$3+$C$4)*(H$3+$C$4)*$C$2*($C$9+$C$10*(M42-$C$11)*(M42-$C$11))+(2*($G42*$C$5)*($G42*$C$5))/(PI()*$C$3*$C$3*$C$8*(H$3+$C$4)*(H$3+$C$4))))</f>
        <v>330.65442772352128</v>
      </c>
      <c r="I42" s="3">
        <f>(I$3/(I$3+$C$4))*($G42*$C$5*$C$7+$C$6-0.5*$G42*I$3*I$3*(1/(1+$C$12/N42)))/((1+$C$4/(I$3+$C$4))*(0.5*$C$8*(I$3+$C$4)*(I$3+$C$4)*$C$2*($C$9+$C$10*(N42-$C$11)*(N42-$C$11))+(2*($G42*$C$5)*($G42*$C$5))/(PI()*$C$3*$C$3*$C$8*(I$3+$C$4)*(I$3+$C$4))))</f>
        <v>341.83006465827606</v>
      </c>
      <c r="J42" s="3">
        <f>(J$3/(J$3+$C$4))*($G42*$C$5*$C$7+$C$6-0.5*$G42*J$3*J$3*(1/(1+$C$12/O42)))/((1+$C$4/(J$3+$C$4))*(0.5*$C$8*(J$3+$C$4)*(J$3+$C$4)*$C$2*($C$9+$C$10*(O42-$C$11)*(O42-$C$11))+(2*($G42*$C$5)*($G42*$C$5))/(PI()*$C$3*$C$3*$C$8*(J$3+$C$4)*(J$3+$C$4))))</f>
        <v>319.4958778442475</v>
      </c>
      <c r="K42" s="3">
        <f>(K$3/(K$3+$C$4))*($G42*$C$5*$C$7+$C$6-0.5*$G42*K$3*K$3*(1/(1+$C$12/P42)))/((1+$C$4/(K$3+$C$4))*(0.5*$C$8*(K$3+$C$4)*(K$3+$C$4)*$C$2*($C$9+$C$10*(P42-$C$11)*(P42-$C$11))+(2*($G42*$C$5)*($G42*$C$5))/(PI()*$C$3*$C$3*$C$8*(K$3+$C$4)*(K$3+$C$4))))</f>
        <v>278.55426171336745</v>
      </c>
      <c r="L42" s="3">
        <f>(L$3/(L$3+$C$4))*($G42*$C$5*$C$7+$C$6-0.5*$G42*L$3*L$3*(1/(1+$C$12/Q42)))/((1+$C$4/(L$3+$C$4))*(0.5*$C$8*(L$3+$C$4)*(L$3+$C$4)*$C$2*($C$9+$C$10*(Q42-$C$11)*(Q42-$C$11))+(2*($G42*$C$5)*($G42*$C$5))/(PI()*$C$3*$C$3*$C$8*(L$3+$C$4)*(L$3+$C$4))))</f>
        <v>233.57468886652831</v>
      </c>
      <c r="M42" s="3">
        <f>$G42*$C$5/(0.5*$C$8*(H$3+$C$4)*(H$3+$C$4)*$C$2)</f>
        <v>1.4397491886216116</v>
      </c>
      <c r="N42" s="3">
        <f>$G42*$C$5/(0.5*$C$8*(I$3+$C$4)*(I$3+$C$4)*$C$2)</f>
        <v>1.1375796058244831</v>
      </c>
      <c r="O42" s="3">
        <f>$G42*$C$5/(0.5*$C$8*(J$3+$C$4)*(J$3+$C$4)*$C$2)</f>
        <v>0.92143948071783133</v>
      </c>
      <c r="P42" s="3">
        <f>$G42*$C$5/(0.5*$C$8*(K$3+$C$4)*(K$3+$C$4)*$C$2)</f>
        <v>0.76152023199820773</v>
      </c>
      <c r="Q42" s="3">
        <f>$G42*$C$5/(0.5*$C$8*(L$3+$C$4)*(L$3+$C$4)*$C$2)</f>
        <v>0.63988852827627174</v>
      </c>
    </row>
    <row r="43" spans="6:17" x14ac:dyDescent="0.45">
      <c r="F43" s="4"/>
      <c r="G43" s="6">
        <f t="shared" si="2"/>
        <v>99</v>
      </c>
      <c r="H43" s="10">
        <f>(H$3/(H$3+$C$4))*($G43*$C$5*$C$7+$C$6-0.5*$G43*H$3*H$3*(1/(1+$C$12/M43)))/((1+$C$4/(H$3+$C$4))*(0.5*$C$8*(H$3+$C$4)*(H$3+$C$4)*$C$2*($C$9+$C$10*(M43-$C$11)*(M43-$C$11))+(2*($G43*$C$5)*($G43*$C$5))/(PI()*$C$3*$C$3*$C$8*(H$3+$C$4)*(H$3+$C$4))))</f>
        <v>329.38292841693209</v>
      </c>
      <c r="I43" s="3">
        <f>(I$3/(I$3+$C$4))*($G43*$C$5*$C$7+$C$6-0.5*$G43*I$3*I$3*(1/(1+$C$12/N43)))/((1+$C$4/(I$3+$C$4))*(0.5*$C$8*(I$3+$C$4)*(I$3+$C$4)*$C$2*($C$9+$C$10*(N43-$C$11)*(N43-$C$11))+(2*($G43*$C$5)*($G43*$C$5))/(PI()*$C$3*$C$3*$C$8*(I$3+$C$4)*(I$3+$C$4))))</f>
        <v>341.19969674153623</v>
      </c>
      <c r="J43" s="3">
        <f>(J$3/(J$3+$C$4))*($G43*$C$5*$C$7+$C$6-0.5*$G43*J$3*J$3*(1/(1+$C$12/O43)))/((1+$C$4/(J$3+$C$4))*(0.5*$C$8*(J$3+$C$4)*(J$3+$C$4)*$C$2*($C$9+$C$10*(O43-$C$11)*(O43-$C$11))+(2*($G43*$C$5)*($G43*$C$5))/(PI()*$C$3*$C$3*$C$8*(J$3+$C$4)*(J$3+$C$4))))</f>
        <v>319.50887457260887</v>
      </c>
      <c r="K43" s="3">
        <f>(K$3/(K$3+$C$4))*($G43*$C$5*$C$7+$C$6-0.5*$G43*K$3*K$3*(1/(1+$C$12/P43)))/((1+$C$4/(K$3+$C$4))*(0.5*$C$8*(K$3+$C$4)*(K$3+$C$4)*$C$2*($C$9+$C$10*(P43-$C$11)*(P43-$C$11))+(2*($G43*$C$5)*($G43*$C$5))/(PI()*$C$3*$C$3*$C$8*(K$3+$C$4)*(K$3+$C$4))))</f>
        <v>278.95464181967253</v>
      </c>
      <c r="L43" s="3">
        <f>(L$3/(L$3+$C$4))*($G43*$C$5*$C$7+$C$6-0.5*$G43*L$3*L$3*(1/(1+$C$12/Q43)))/((1+$C$4/(L$3+$C$4))*(0.5*$C$8*(L$3+$C$4)*(L$3+$C$4)*$C$2*($C$9+$C$10*(Q43-$C$11)*(Q43-$C$11))+(2*($G43*$C$5)*($G43*$C$5))/(PI()*$C$3*$C$3*$C$8*(L$3+$C$4)*(L$3+$C$4))))</f>
        <v>234.10689326229974</v>
      </c>
      <c r="M43" s="3">
        <f>$G43*$C$5/(0.5*$C$8*(H$3+$C$4)*(H$3+$C$4)*$C$2)</f>
        <v>1.4470575601374573</v>
      </c>
      <c r="N43" s="3">
        <f>$G43*$C$5/(0.5*$C$8*(I$3+$C$4)*(I$3+$C$4)*$C$2)</f>
        <v>1.1433541215900898</v>
      </c>
      <c r="O43" s="3">
        <f>$G43*$C$5/(0.5*$C$8*(J$3+$C$4)*(J$3+$C$4)*$C$2)</f>
        <v>0.92611683848797266</v>
      </c>
      <c r="P43" s="3">
        <f>$G43*$C$5/(0.5*$C$8*(K$3+$C$4)*(K$3+$C$4)*$C$2)</f>
        <v>0.76538581693220875</v>
      </c>
      <c r="Q43" s="3">
        <f>$G43*$C$5/(0.5*$C$8*(L$3+$C$4)*(L$3+$C$4)*$C$2)</f>
        <v>0.64313669339442547</v>
      </c>
    </row>
    <row r="44" spans="6:17" x14ac:dyDescent="0.45">
      <c r="F44" s="4"/>
      <c r="G44" s="6">
        <f t="shared" si="2"/>
        <v>99.5</v>
      </c>
      <c r="H44" s="10">
        <f>(H$3/(H$3+$C$4))*($G44*$C$5*$C$7+$C$6-0.5*$G44*H$3*H$3*(1/(1+$C$12/M44)))/((1+$C$4/(H$3+$C$4))*(0.5*$C$8*(H$3+$C$4)*(H$3+$C$4)*$C$2*($C$9+$C$10*(M44-$C$11)*(M44-$C$11))+(2*($G44*$C$5)*($G44*$C$5))/(PI()*$C$3*$C$3*$C$8*(H$3+$C$4)*(H$3+$C$4))))</f>
        <v>328.11010133129514</v>
      </c>
      <c r="I44" s="3">
        <f>(I$3/(I$3+$C$4))*($G44*$C$5*$C$7+$C$6-0.5*$G44*I$3*I$3*(1/(1+$C$12/N44)))/((1+$C$4/(I$3+$C$4))*(0.5*$C$8*(I$3+$C$4)*(I$3+$C$4)*$C$2*($C$9+$C$10*(N44-$C$11)*(N44-$C$11))+(2*($G44*$C$5)*($G44*$C$5))/(PI()*$C$3*$C$3*$C$8*(I$3+$C$4)*(I$3+$C$4))))</f>
        <v>340.55725936108621</v>
      </c>
      <c r="J44" s="3">
        <f>(J$3/(J$3+$C$4))*($G44*$C$5*$C$7+$C$6-0.5*$G44*J$3*J$3*(1/(1+$C$12/O44)))/((1+$C$4/(J$3+$C$4))*(0.5*$C$8*(J$3+$C$4)*(J$3+$C$4)*$C$2*($C$9+$C$10*(O44-$C$11)*(O44-$C$11))+(2*($G44*$C$5)*($G44*$C$5))/(PI()*$C$3*$C$3*$C$8*(J$3+$C$4)*(J$3+$C$4))))</f>
        <v>319.50700713175553</v>
      </c>
      <c r="K44" s="3">
        <f>(K$3/(K$3+$C$4))*($G44*$C$5*$C$7+$C$6-0.5*$G44*K$3*K$3*(1/(1+$C$12/P44)))/((1+$C$4/(K$3+$C$4))*(0.5*$C$8*(K$3+$C$4)*(K$3+$C$4)*$C$2*($C$9+$C$10*(P44-$C$11)*(P44-$C$11))+(2*($G44*$C$5)*($G44*$C$5))/(PI()*$C$3*$C$3*$C$8*(K$3+$C$4)*(K$3+$C$4))))</f>
        <v>279.34316205577619</v>
      </c>
      <c r="L44" s="3">
        <f>(L$3/(L$3+$C$4))*($G44*$C$5*$C$7+$C$6-0.5*$G44*L$3*L$3*(1/(1+$C$12/Q44)))/((1+$C$4/(L$3+$C$4))*(0.5*$C$8*(L$3+$C$4)*(L$3+$C$4)*$C$2*($C$9+$C$10*(Q44-$C$11)*(Q44-$C$11))+(2*($G44*$C$5)*($G44*$C$5))/(PI()*$C$3*$C$3*$C$8*(L$3+$C$4)*(L$3+$C$4))))</f>
        <v>234.63121864417479</v>
      </c>
      <c r="M44" s="3">
        <f>$G44*$C$5/(0.5*$C$8*(H$3+$C$4)*(H$3+$C$4)*$C$2)</f>
        <v>1.4543659316533029</v>
      </c>
      <c r="N44" s="3">
        <f>$G44*$C$5/(0.5*$C$8*(I$3+$C$4)*(I$3+$C$4)*$C$2)</f>
        <v>1.1491286373556961</v>
      </c>
      <c r="O44" s="3">
        <f>$G44*$C$5/(0.5*$C$8*(J$3+$C$4)*(J$3+$C$4)*$C$2)</f>
        <v>0.93079419625811388</v>
      </c>
      <c r="P44" s="3">
        <f>$G44*$C$5/(0.5*$C$8*(K$3+$C$4)*(K$3+$C$4)*$C$2)</f>
        <v>0.76925140186620977</v>
      </c>
      <c r="Q44" s="3">
        <f>$G44*$C$5/(0.5*$C$8*(L$3+$C$4)*(L$3+$C$4)*$C$2)</f>
        <v>0.6463848585125791</v>
      </c>
    </row>
    <row r="45" spans="6:17" x14ac:dyDescent="0.45">
      <c r="F45" s="4"/>
      <c r="G45" s="6">
        <f t="shared" si="2"/>
        <v>100</v>
      </c>
      <c r="H45" s="10">
        <f>(H$3/(H$3+$C$4))*($G45*$C$5*$C$7+$C$6-0.5*$G45*H$3*H$3*(1/(1+$C$12/M45)))/((1+$C$4/(H$3+$C$4))*(0.5*$C$8*(H$3+$C$4)*(H$3+$C$4)*$C$2*($C$9+$C$10*(M45-$C$11)*(M45-$C$11))+(2*($G45*$C$5)*($G45*$C$5))/(PI()*$C$3*$C$3*$C$8*(H$3+$C$4)*(H$3+$C$4))))</f>
        <v>326.83622060125123</v>
      </c>
      <c r="I45" s="3">
        <f>(I$3/(I$3+$C$4))*($G45*$C$5*$C$7+$C$6-0.5*$G45*I$3*I$3*(1/(1+$C$12/N45)))/((1+$C$4/(I$3+$C$4))*(0.5*$C$8*(I$3+$C$4)*(I$3+$C$4)*$C$2*($C$9+$C$10*(N45-$C$11)*(N45-$C$11))+(2*($G45*$C$5)*($G45*$C$5))/(PI()*$C$3*$C$3*$C$8*(I$3+$C$4)*(I$3+$C$4))))</f>
        <v>339.9030667371884</v>
      </c>
      <c r="J45" s="3">
        <f>(J$3/(J$3+$C$4))*($G45*$C$5*$C$7+$C$6-0.5*$G45*J$3*J$3*(1/(1+$C$12/O45)))/((1+$C$4/(J$3+$C$4))*(0.5*$C$8*(J$3+$C$4)*(J$3+$C$4)*$C$2*($C$9+$C$10*(O45-$C$11)*(O45-$C$11))+(2*($G45*$C$5)*($G45*$C$5))/(PI()*$C$3*$C$3*$C$8*(J$3+$C$4)*(J$3+$C$4))))</f>
        <v>319.49044243113025</v>
      </c>
      <c r="K45" s="3">
        <f>(K$3/(K$3+$C$4))*($G45*$C$5*$C$7+$C$6-0.5*$G45*K$3*K$3*(1/(1+$C$12/P45)))/((1+$C$4/(K$3+$C$4))*(0.5*$C$8*(K$3+$C$4)*(K$3+$C$4)*$C$2*($C$9+$C$10*(P45-$C$11)*(P45-$C$11))+(2*($G45*$C$5)*($G45*$C$5))/(PI()*$C$3*$C$3*$C$8*(K$3+$C$4)*(K$3+$C$4))))</f>
        <v>279.71986191030112</v>
      </c>
      <c r="L45" s="3">
        <f>(L$3/(L$3+$C$4))*($G45*$C$5*$C$7+$C$6-0.5*$G45*L$3*L$3*(1/(1+$C$12/Q45)))/((1+$C$4/(L$3+$C$4))*(0.5*$C$8*(L$3+$C$4)*(L$3+$C$4)*$C$2*($C$9+$C$10*(Q45-$C$11)*(Q45-$C$11))+(2*($G45*$C$5)*($G45*$C$5))/(PI()*$C$3*$C$3*$C$8*(L$3+$C$4)*(L$3+$C$4))))</f>
        <v>235.14765594832608</v>
      </c>
      <c r="M45" s="3">
        <f>$G45*$C$5/(0.5*$C$8*(H$3+$C$4)*(H$3+$C$4)*$C$2)</f>
        <v>1.4616743031691488</v>
      </c>
      <c r="N45" s="3">
        <f>$G45*$C$5/(0.5*$C$8*(I$3+$C$4)*(I$3+$C$4)*$C$2)</f>
        <v>1.1549031531213028</v>
      </c>
      <c r="O45" s="3">
        <f>$G45*$C$5/(0.5*$C$8*(J$3+$C$4)*(J$3+$C$4)*$C$2)</f>
        <v>0.93547155402825521</v>
      </c>
      <c r="P45" s="3">
        <f>$G45*$C$5/(0.5*$C$8*(K$3+$C$4)*(K$3+$C$4)*$C$2)</f>
        <v>0.7731169868002109</v>
      </c>
      <c r="Q45" s="3">
        <f>$G45*$C$5/(0.5*$C$8*(L$3+$C$4)*(L$3+$C$4)*$C$2)</f>
        <v>0.64963302363073283</v>
      </c>
    </row>
    <row r="46" spans="6:17" x14ac:dyDescent="0.45">
      <c r="F46" s="4"/>
      <c r="G46" s="6">
        <f t="shared" si="2"/>
        <v>100.5</v>
      </c>
      <c r="H46" s="10">
        <f>(H$3/(H$3+$C$4))*($G46*$C$5*$C$7+$C$6-0.5*$G46*H$3*H$3*(1/(1+$C$12/M46)))/((1+$C$4/(H$3+$C$4))*(0.5*$C$8*(H$3+$C$4)*(H$3+$C$4)*$C$2*($C$9+$C$10*(M46-$C$11)*(M46-$C$11))+(2*($G46*$C$5)*($G46*$C$5))/(PI()*$C$3*$C$3*$C$8*(H$3+$C$4)*(H$3+$C$4))))</f>
        <v>325.56155220762554</v>
      </c>
      <c r="I46" s="3">
        <f>(I$3/(I$3+$C$4))*($G46*$C$5*$C$7+$C$6-0.5*$G46*I$3*I$3*(1/(1+$C$12/N46)))/((1+$C$4/(I$3+$C$4))*(0.5*$C$8*(I$3+$C$4)*(I$3+$C$4)*$C$2*($C$9+$C$10*(N46-$C$11)*(N46-$C$11))+(2*($G46*$C$5)*($G46*$C$5))/(PI()*$C$3*$C$3*$C$8*(I$3+$C$4)*(I$3+$C$4))))</f>
        <v>339.2374297223692</v>
      </c>
      <c r="J46" s="3">
        <f>(J$3/(J$3+$C$4))*($G46*$C$5*$C$7+$C$6-0.5*$G46*J$3*J$3*(1/(1+$C$12/O46)))/((1+$C$4/(J$3+$C$4))*(0.5*$C$8*(J$3+$C$4)*(J$3+$C$4)*$C$2*($C$9+$C$10*(O46-$C$11)*(O46-$C$11))+(2*($G46*$C$5)*($G46*$C$5))/(PI()*$C$3*$C$3*$C$8*(J$3+$C$4)*(J$3+$C$4))))</f>
        <v>319.45934868791221</v>
      </c>
      <c r="K46" s="3">
        <f>(K$3/(K$3+$C$4))*($G46*$C$5*$C$7+$C$6-0.5*$G46*K$3*K$3*(1/(1+$C$12/P46)))/((1+$C$4/(K$3+$C$4))*(0.5*$C$8*(K$3+$C$4)*(K$3+$C$4)*$C$2*($C$9+$C$10*(P46-$C$11)*(P46-$C$11))+(2*($G46*$C$5)*($G46*$C$5))/(PI()*$C$3*$C$3*$C$8*(K$3+$C$4)*(K$3+$C$4))))</f>
        <v>280.08478276648162</v>
      </c>
      <c r="L46" s="3">
        <f>(L$3/(L$3+$C$4))*($G46*$C$5*$C$7+$C$6-0.5*$G46*L$3*L$3*(1/(1+$C$12/Q46)))/((1+$C$4/(L$3+$C$4))*(0.5*$C$8*(L$3+$C$4)*(L$3+$C$4)*$C$2*($C$9+$C$10*(Q46-$C$11)*(Q46-$C$11))+(2*($G46*$C$5)*($G46*$C$5))/(PI()*$C$3*$C$3*$C$8*(L$3+$C$4)*(L$3+$C$4))))</f>
        <v>235.65619716444613</v>
      </c>
      <c r="M46" s="3">
        <f>$G46*$C$5/(0.5*$C$8*(H$3+$C$4)*(H$3+$C$4)*$C$2)</f>
        <v>1.4689826746849945</v>
      </c>
      <c r="N46" s="3">
        <f>$G46*$C$5/(0.5*$C$8*(I$3+$C$4)*(I$3+$C$4)*$C$2)</f>
        <v>1.1606776688869092</v>
      </c>
      <c r="O46" s="3">
        <f>$G46*$C$5/(0.5*$C$8*(J$3+$C$4)*(J$3+$C$4)*$C$2)</f>
        <v>0.94014891179839655</v>
      </c>
      <c r="P46" s="3">
        <f>$G46*$C$5/(0.5*$C$8*(K$3+$C$4)*(K$3+$C$4)*$C$2)</f>
        <v>0.77698257173421192</v>
      </c>
      <c r="Q46" s="3">
        <f>$G46*$C$5/(0.5*$C$8*(L$3+$C$4)*(L$3+$C$4)*$C$2)</f>
        <v>0.65288118874888645</v>
      </c>
    </row>
    <row r="47" spans="6:17" x14ac:dyDescent="0.45">
      <c r="F47" s="4"/>
      <c r="G47" s="6">
        <f t="shared" si="2"/>
        <v>101</v>
      </c>
      <c r="H47" s="10">
        <f>(H$3/(H$3+$C$4))*($G47*$C$5*$C$7+$C$6-0.5*$G47*H$3*H$3*(1/(1+$C$12/M47)))/((1+$C$4/(H$3+$C$4))*(0.5*$C$8*(H$3+$C$4)*(H$3+$C$4)*$C$2*($C$9+$C$10*(M47-$C$11)*(M47-$C$11))+(2*($G47*$C$5)*($G47*$C$5))/(PI()*$C$3*$C$3*$C$8*(H$3+$C$4)*(H$3+$C$4))))</f>
        <v>324.28635412885353</v>
      </c>
      <c r="I47" s="3">
        <f>(I$3/(I$3+$C$4))*($G47*$C$5*$C$7+$C$6-0.5*$G47*I$3*I$3*(1/(1+$C$12/N47)))/((1+$C$4/(I$3+$C$4))*(0.5*$C$8*(I$3+$C$4)*(I$3+$C$4)*$C$2*($C$9+$C$10*(N47-$C$11)*(N47-$C$11))+(2*($G47*$C$5)*($G47*$C$5))/(PI()*$C$3*$C$3*$C$8*(I$3+$C$4)*(I$3+$C$4))))</f>
        <v>338.56065573157474</v>
      </c>
      <c r="J47" s="3">
        <f>(J$3/(J$3+$C$4))*($G47*$C$5*$C$7+$C$6-0.5*$G47*J$3*J$3*(1/(1+$C$12/O47)))/((1+$C$4/(J$3+$C$4))*(0.5*$C$8*(J$3+$C$4)*(J$3+$C$4)*$C$2*($C$9+$C$10*(O47-$C$11)*(O47-$C$11))+(2*($G47*$C$5)*($G47*$C$5))/(PI()*$C$3*$C$3*$C$8*(J$3+$C$4)*(J$3+$C$4))))</f>
        <v>319.41389533344187</v>
      </c>
      <c r="K47" s="3">
        <f>(K$3/(K$3+$C$4))*($G47*$C$5*$C$7+$C$6-0.5*$G47*K$3*K$3*(1/(1+$C$12/P47)))/((1+$C$4/(K$3+$C$4))*(0.5*$C$8*(K$3+$C$4)*(K$3+$C$4)*$C$2*($C$9+$C$10*(P47-$C$11)*(P47-$C$11))+(2*($G47*$C$5)*($G47*$C$5))/(PI()*$C$3*$C$3*$C$8*(K$3+$C$4)*(K$3+$C$4))))</f>
        <v>280.43796787221447</v>
      </c>
      <c r="L47" s="3">
        <f>(L$3/(L$3+$C$4))*($G47*$C$5*$C$7+$C$6-0.5*$G47*L$3*L$3*(1/(1+$C$12/Q47)))/((1+$C$4/(L$3+$C$4))*(0.5*$C$8*(L$3+$C$4)*(L$3+$C$4)*$C$2*($C$9+$C$10*(Q47-$C$11)*(Q47-$C$11))+(2*($G47*$C$5)*($G47*$C$5))/(PI()*$C$3*$C$3*$C$8*(L$3+$C$4)*(L$3+$C$4))))</f>
        <v>236.15683533510537</v>
      </c>
      <c r="M47" s="3">
        <f>$G47*$C$5/(0.5*$C$8*(H$3+$C$4)*(H$3+$C$4)*$C$2)</f>
        <v>1.4762910462008403</v>
      </c>
      <c r="N47" s="3">
        <f>$G47*$C$5/(0.5*$C$8*(I$3+$C$4)*(I$3+$C$4)*$C$2)</f>
        <v>1.1664521846525158</v>
      </c>
      <c r="O47" s="3">
        <f>$G47*$C$5/(0.5*$C$8*(J$3+$C$4)*(J$3+$C$4)*$C$2)</f>
        <v>0.94482626956853777</v>
      </c>
      <c r="P47" s="3">
        <f>$G47*$C$5/(0.5*$C$8*(K$3+$C$4)*(K$3+$C$4)*$C$2)</f>
        <v>0.78084815666821294</v>
      </c>
      <c r="Q47" s="3">
        <f>$G47*$C$5/(0.5*$C$8*(L$3+$C$4)*(L$3+$C$4)*$C$2)</f>
        <v>0.65612935386704008</v>
      </c>
    </row>
    <row r="48" spans="6:17" x14ac:dyDescent="0.45">
      <c r="F48" s="4"/>
      <c r="G48" s="6">
        <f t="shared" si="2"/>
        <v>101.5</v>
      </c>
      <c r="H48" s="10">
        <f>(H$3/(H$3+$C$4))*($G48*$C$5*$C$7+$C$6-0.5*$G48*H$3*H$3*(1/(1+$C$12/M48)))/((1+$C$4/(H$3+$C$4))*(0.5*$C$8*(H$3+$C$4)*(H$3+$C$4)*$C$2*($C$9+$C$10*(M48-$C$11)*(M48-$C$11))+(2*($G48*$C$5)*($G48*$C$5))/(PI()*$C$3*$C$3*$C$8*(H$3+$C$4)*(H$3+$C$4))))</f>
        <v>323.01087649274882</v>
      </c>
      <c r="I48" s="3">
        <f>(I$3/(I$3+$C$4))*($G48*$C$5*$C$7+$C$6-0.5*$G48*I$3*I$3*(1/(1+$C$12/N48)))/((1+$C$4/(I$3+$C$4))*(0.5*$C$8*(I$3+$C$4)*(I$3+$C$4)*$C$2*($C$9+$C$10*(N48-$C$11)*(N48-$C$11))+(2*($G48*$C$5)*($G48*$C$5))/(PI()*$C$3*$C$3*$C$8*(I$3+$C$4)*(I$3+$C$4))))</f>
        <v>337.8730486773843</v>
      </c>
      <c r="J48" s="3">
        <f>(J$3/(J$3+$C$4))*($G48*$C$5*$C$7+$C$6-0.5*$G48*J$3*J$3*(1/(1+$C$12/O48)))/((1+$C$4/(J$3+$C$4))*(0.5*$C$8*(J$3+$C$4)*(J$3+$C$4)*$C$2*($C$9+$C$10*(O48-$C$11)*(O48-$C$11))+(2*($G48*$C$5)*($G48*$C$5))/(PI()*$C$3*$C$3*$C$8*(J$3+$C$4)*(J$3+$C$4))))</f>
        <v>319.35425292084358</v>
      </c>
      <c r="K48" s="3">
        <f>(K$3/(K$3+$C$4))*($G48*$C$5*$C$7+$C$6-0.5*$G48*K$3*K$3*(1/(1+$C$12/P48)))/((1+$C$4/(K$3+$C$4))*(0.5*$C$8*(K$3+$C$4)*(K$3+$C$4)*$C$2*($C$9+$C$10*(P48-$C$11)*(P48-$C$11))+(2*($G48*$C$5)*($G48*$C$5))/(PI()*$C$3*$C$3*$C$8*(K$3+$C$4)*(K$3+$C$4))))</f>
        <v>280.77946230951949</v>
      </c>
      <c r="L48" s="3">
        <f>(L$3/(L$3+$C$4))*($G48*$C$5*$C$7+$C$6-0.5*$G48*L$3*L$3*(1/(1+$C$12/Q48)))/((1+$C$4/(L$3+$C$4))*(0.5*$C$8*(L$3+$C$4)*(L$3+$C$4)*$C$2*($C$9+$C$10*(Q48-$C$11)*(Q48-$C$11))+(2*($G48*$C$5)*($G48*$C$5))/(PI()*$C$3*$C$3*$C$8*(L$3+$C$4)*(L$3+$C$4))))</f>
        <v>236.6495645547086</v>
      </c>
      <c r="M48" s="3">
        <f>$G48*$C$5/(0.5*$C$8*(H$3+$C$4)*(H$3+$C$4)*$C$2)</f>
        <v>1.483599417716686</v>
      </c>
      <c r="N48" s="3">
        <f>$G48*$C$5/(0.5*$C$8*(I$3+$C$4)*(I$3+$C$4)*$C$2)</f>
        <v>1.1722267004181222</v>
      </c>
      <c r="O48" s="3">
        <f>$G48*$C$5/(0.5*$C$8*(J$3+$C$4)*(J$3+$C$4)*$C$2)</f>
        <v>0.94950362733867899</v>
      </c>
      <c r="P48" s="3">
        <f>$G48*$C$5/(0.5*$C$8*(K$3+$C$4)*(K$3+$C$4)*$C$2)</f>
        <v>0.78471374160221397</v>
      </c>
      <c r="Q48" s="3">
        <f>$G48*$C$5/(0.5*$C$8*(L$3+$C$4)*(L$3+$C$4)*$C$2)</f>
        <v>0.65937751898519381</v>
      </c>
    </row>
    <row r="49" spans="6:17" x14ac:dyDescent="0.45">
      <c r="F49" s="4"/>
      <c r="G49" s="6">
        <f t="shared" si="2"/>
        <v>102</v>
      </c>
      <c r="H49" s="10">
        <f>(H$3/(H$3+$C$4))*($G49*$C$5*$C$7+$C$6-0.5*$G49*H$3*H$3*(1/(1+$C$12/M49)))/((1+$C$4/(H$3+$C$4))*(0.5*$C$8*(H$3+$C$4)*(H$3+$C$4)*$C$2*($C$9+$C$10*(M49-$C$11)*(M49-$C$11))+(2*($G49*$C$5)*($G49*$C$5))/(PI()*$C$3*$C$3*$C$8*(H$3+$C$4)*(H$3+$C$4))))</f>
        <v>321.73536172840397</v>
      </c>
      <c r="I49" s="3">
        <f>(I$3/(I$3+$C$4))*($G49*$C$5*$C$7+$C$6-0.5*$G49*I$3*I$3*(1/(1+$C$12/N49)))/((1+$C$4/(I$3+$C$4))*(0.5*$C$8*(I$3+$C$4)*(I$3+$C$4)*$C$2*($C$9+$C$10*(N49-$C$11)*(N49-$C$11))+(2*($G49*$C$5)*($G49*$C$5))/(PI()*$C$3*$C$3*$C$8*(I$3+$C$4)*(I$3+$C$4))))</f>
        <v>337.17490891015854</v>
      </c>
      <c r="J49" s="3">
        <f>(J$3/(J$3+$C$4))*($G49*$C$5*$C$7+$C$6-0.5*$G49*J$3*J$3*(1/(1+$C$12/O49)))/((1+$C$4/(J$3+$C$4))*(0.5*$C$8*(J$3+$C$4)*(J$3+$C$4)*$C$2*($C$9+$C$10*(O49-$C$11)*(O49-$C$11))+(2*($G49*$C$5)*($G49*$C$5))/(PI()*$C$3*$C$3*$C$8*(J$3+$C$4)*(J$3+$C$4))))</f>
        <v>319.28059303389853</v>
      </c>
      <c r="K49" s="3">
        <f>(K$3/(K$3+$C$4))*($G49*$C$5*$C$7+$C$6-0.5*$G49*K$3*K$3*(1/(1+$C$12/P49)))/((1+$C$4/(K$3+$C$4))*(0.5*$C$8*(K$3+$C$4)*(K$3+$C$4)*$C$2*($C$9+$C$10*(P49-$C$11)*(P49-$C$11))+(2*($G49*$C$5)*($G49*$C$5))/(PI()*$C$3*$C$3*$C$8*(K$3+$C$4)*(K$3+$C$4))))</f>
        <v>281.1093129634412</v>
      </c>
      <c r="L49" s="3">
        <f>(L$3/(L$3+$C$4))*($G49*$C$5*$C$7+$C$6-0.5*$G49*L$3*L$3*(1/(1+$C$12/Q49)))/((1+$C$4/(L$3+$C$4))*(0.5*$C$8*(L$3+$C$4)*(L$3+$C$4)*$C$2*($C$9+$C$10*(Q49-$C$11)*(Q49-$C$11))+(2*($G49*$C$5)*($G49*$C$5))/(PI()*$C$3*$C$3*$C$8*(L$3+$C$4)*(L$3+$C$4))))</f>
        <v>237.13437996805501</v>
      </c>
      <c r="M49" s="3">
        <f>$G49*$C$5/(0.5*$C$8*(H$3+$C$4)*(H$3+$C$4)*$C$2)</f>
        <v>1.4909077892325318</v>
      </c>
      <c r="N49" s="3">
        <f>$G49*$C$5/(0.5*$C$8*(I$3+$C$4)*(I$3+$C$4)*$C$2)</f>
        <v>1.1780012161837288</v>
      </c>
      <c r="O49" s="3">
        <f>$G49*$C$5/(0.5*$C$8*(J$3+$C$4)*(J$3+$C$4)*$C$2)</f>
        <v>0.95418098510882021</v>
      </c>
      <c r="P49" s="3">
        <f>$G49*$C$5/(0.5*$C$8*(K$3+$C$4)*(K$3+$C$4)*$C$2)</f>
        <v>0.78857932653621499</v>
      </c>
      <c r="Q49" s="3">
        <f>$G49*$C$5/(0.5*$C$8*(L$3+$C$4)*(L$3+$C$4)*$C$2)</f>
        <v>0.66262568410334743</v>
      </c>
    </row>
    <row r="50" spans="6:17" x14ac:dyDescent="0.45">
      <c r="G50" s="6">
        <f t="shared" si="2"/>
        <v>102.5</v>
      </c>
      <c r="H50" s="10">
        <f>(H$3/(H$3+$C$4))*($G50*$C$5*$C$7+$C$6-0.5*$G50*H$3*H$3*(1/(1+$C$12/M50)))/((1+$C$4/(H$3+$C$4))*(0.5*$C$8*(H$3+$C$4)*(H$3+$C$4)*$C$2*($C$9+$C$10*(M50-$C$11)*(M50-$C$11))+(2*($G50*$C$5)*($G50*$C$5))/(PI()*$C$3*$C$3*$C$8*(H$3+$C$4)*(H$3+$C$4))))</f>
        <v>320.46004471802416</v>
      </c>
      <c r="I50" s="3">
        <f>(I$3/(I$3+$C$4))*($G50*$C$5*$C$7+$C$6-0.5*$G50*I$3*I$3*(1/(1+$C$12/N50)))/((1+$C$4/(I$3+$C$4))*(0.5*$C$8*(I$3+$C$4)*(I$3+$C$4)*$C$2*($C$9+$C$10*(N50-$C$11)*(N50-$C$11))+(2*($G50*$C$5)*($G50*$C$5))/(PI()*$C$3*$C$3*$C$8*(I$3+$C$4)*(I$3+$C$4))))</f>
        <v>336.46653316299313</v>
      </c>
      <c r="J50" s="3">
        <f>(J$3/(J$3+$C$4))*($G50*$C$5*$C$7+$C$6-0.5*$G50*J$3*J$3*(1/(1+$C$12/O50)))/((1+$C$4/(J$3+$C$4))*(0.5*$C$8*(J$3+$C$4)*(J$3+$C$4)*$C$2*($C$9+$C$10*(O50-$C$11)*(O50-$C$11))+(2*($G50*$C$5)*($G50*$C$5))/(PI()*$C$3*$C$3*$C$8*(J$3+$C$4)*(J$3+$C$4))))</f>
        <v>319.1930881972184</v>
      </c>
      <c r="K50" s="3">
        <f>(K$3/(K$3+$C$4))*($G50*$C$5*$C$7+$C$6-0.5*$G50*K$3*K$3*(1/(1+$C$12/P50)))/((1+$C$4/(K$3+$C$4))*(0.5*$C$8*(K$3+$C$4)*(K$3+$C$4)*$C$2*($C$9+$C$10*(P50-$C$11)*(P50-$C$11))+(2*($G50*$C$5)*($G50*$C$5))/(PI()*$C$3*$C$3*$C$8*(K$3+$C$4)*(K$3+$C$4))))</f>
        <v>281.42756849041996</v>
      </c>
      <c r="L50" s="3">
        <f>(L$3/(L$3+$C$4))*($G50*$C$5*$C$7+$C$6-0.5*$G50*L$3*L$3*(1/(1+$C$12/Q50)))/((1+$C$4/(L$3+$C$4))*(0.5*$C$8*(L$3+$C$4)*(L$3+$C$4)*$C$2*($C$9+$C$10*(Q50-$C$11)*(Q50-$C$11))+(2*($G50*$C$5)*($G50*$C$5))/(PI()*$C$3*$C$3*$C$8*(L$3+$C$4)*(L$3+$C$4))))</f>
        <v>237.61127776850404</v>
      </c>
      <c r="M50" s="3">
        <f>$G50*$C$5/(0.5*$C$8*(H$3+$C$4)*(H$3+$C$4)*$C$2)</f>
        <v>1.4982161607483775</v>
      </c>
      <c r="N50" s="3">
        <f>$G50*$C$5/(0.5*$C$8*(I$3+$C$4)*(I$3+$C$4)*$C$2)</f>
        <v>1.1837757319493354</v>
      </c>
      <c r="O50" s="3">
        <f>$G50*$C$5/(0.5*$C$8*(J$3+$C$4)*(J$3+$C$4)*$C$2)</f>
        <v>0.95885834287896166</v>
      </c>
      <c r="P50" s="3">
        <f>$G50*$C$5/(0.5*$C$8*(K$3+$C$4)*(K$3+$C$4)*$C$2)</f>
        <v>0.79244491147021612</v>
      </c>
      <c r="Q50" s="3">
        <f>$G50*$C$5/(0.5*$C$8*(L$3+$C$4)*(L$3+$C$4)*$C$2)</f>
        <v>0.66587384922150117</v>
      </c>
    </row>
  </sheetData>
  <mergeCells count="2">
    <mergeCell ref="H4:L4"/>
    <mergeCell ref="M4:Q4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ug=-1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沖本和貴</dc:creator>
  <cp:lastModifiedBy>和貴 沖本</cp:lastModifiedBy>
  <dcterms:created xsi:type="dcterms:W3CDTF">2019-08-06T08:16:52Z</dcterms:created>
  <dcterms:modified xsi:type="dcterms:W3CDTF">2019-08-18T00:37:33Z</dcterms:modified>
</cp:coreProperties>
</file>