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1715" documentId="8_{ED3EFBAF-8A0B-4F4C-B332-746E84CCF180}" xr6:coauthVersionLast="45" xr6:coauthVersionMax="45" xr10:uidLastSave="{2BDB881B-58A0-4CB5-8C74-4F1721E96AA2}"/>
  <bookViews>
    <workbookView xWindow="-120" yWindow="-120" windowWidth="19440" windowHeight="10440" activeTab="2" xr2:uid="{0AE0C265-0559-4DAF-9907-7808572ABFD5}"/>
  </bookViews>
  <sheets>
    <sheet name="LienCubicKE" sheetId="20" r:id="rId1"/>
    <sheet name="AJL2005" sheetId="25" r:id="rId2"/>
    <sheet name="graph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25" l="1"/>
  <c r="D28" i="25" s="1"/>
  <c r="L28" i="25"/>
  <c r="K28" i="25"/>
  <c r="J28" i="25"/>
  <c r="A28" i="25"/>
  <c r="M27" i="25"/>
  <c r="B27" i="25" s="1"/>
  <c r="L27" i="25"/>
  <c r="K27" i="25"/>
  <c r="J27" i="25"/>
  <c r="A27" i="25"/>
  <c r="M26" i="25"/>
  <c r="G26" i="25" s="1"/>
  <c r="L26" i="25"/>
  <c r="K26" i="25"/>
  <c r="J26" i="25"/>
  <c r="A26" i="25"/>
  <c r="M25" i="25"/>
  <c r="D25" i="25" s="1"/>
  <c r="L25" i="25"/>
  <c r="K25" i="25"/>
  <c r="J25" i="25"/>
  <c r="A25" i="25"/>
  <c r="M24" i="25"/>
  <c r="I24" i="25" s="1"/>
  <c r="L24" i="25"/>
  <c r="K24" i="25"/>
  <c r="J24" i="25"/>
  <c r="A24" i="25"/>
  <c r="M23" i="25"/>
  <c r="F23" i="25" s="1"/>
  <c r="L23" i="25"/>
  <c r="K23" i="25"/>
  <c r="J23" i="25"/>
  <c r="A23" i="25"/>
  <c r="M22" i="25"/>
  <c r="C22" i="25" s="1"/>
  <c r="L22" i="25"/>
  <c r="K22" i="25"/>
  <c r="J22" i="25"/>
  <c r="A22" i="25"/>
  <c r="M21" i="25"/>
  <c r="H21" i="25" s="1"/>
  <c r="L21" i="25"/>
  <c r="K21" i="25"/>
  <c r="J21" i="25"/>
  <c r="A21" i="25"/>
  <c r="M20" i="25"/>
  <c r="I20" i="25" s="1"/>
  <c r="L20" i="25"/>
  <c r="K20" i="25"/>
  <c r="J20" i="25"/>
  <c r="A20" i="25"/>
  <c r="M19" i="25"/>
  <c r="B19" i="25" s="1"/>
  <c r="L19" i="25"/>
  <c r="K19" i="25"/>
  <c r="J19" i="25"/>
  <c r="A19" i="25"/>
  <c r="M18" i="25"/>
  <c r="G18" i="25" s="1"/>
  <c r="L18" i="25"/>
  <c r="K18" i="25"/>
  <c r="J18" i="25"/>
  <c r="A18" i="25"/>
  <c r="M17" i="25"/>
  <c r="D17" i="25" s="1"/>
  <c r="L17" i="25"/>
  <c r="K17" i="25"/>
  <c r="J17" i="25"/>
  <c r="A17" i="25"/>
  <c r="M16" i="25"/>
  <c r="I16" i="25" s="1"/>
  <c r="L16" i="25"/>
  <c r="K16" i="25"/>
  <c r="J16" i="25"/>
  <c r="A16" i="25"/>
  <c r="M15" i="25"/>
  <c r="F15" i="25" s="1"/>
  <c r="L15" i="25"/>
  <c r="K15" i="25"/>
  <c r="J15" i="25"/>
  <c r="A15" i="25"/>
  <c r="M14" i="25"/>
  <c r="C14" i="25" s="1"/>
  <c r="L14" i="25"/>
  <c r="K14" i="25"/>
  <c r="J14" i="25"/>
  <c r="A14" i="25"/>
  <c r="M13" i="25"/>
  <c r="H13" i="25" s="1"/>
  <c r="L13" i="25"/>
  <c r="K13" i="25"/>
  <c r="J13" i="25"/>
  <c r="A13" i="25"/>
  <c r="M12" i="25"/>
  <c r="H12" i="25" s="1"/>
  <c r="L12" i="25"/>
  <c r="K12" i="25"/>
  <c r="J12" i="25"/>
  <c r="A12" i="25"/>
  <c r="M11" i="25"/>
  <c r="B11" i="25" s="1"/>
  <c r="L11" i="25"/>
  <c r="K11" i="25"/>
  <c r="J11" i="25"/>
  <c r="A11" i="25"/>
  <c r="M10" i="25"/>
  <c r="G10" i="25" s="1"/>
  <c r="L10" i="25"/>
  <c r="K10" i="25"/>
  <c r="J10" i="25"/>
  <c r="A10" i="25"/>
  <c r="M9" i="25"/>
  <c r="D9" i="25" s="1"/>
  <c r="L9" i="25"/>
  <c r="K9" i="25"/>
  <c r="J9" i="25"/>
  <c r="A9" i="25"/>
  <c r="M8" i="25"/>
  <c r="I8" i="25" s="1"/>
  <c r="L8" i="25"/>
  <c r="K8" i="25"/>
  <c r="J8" i="25"/>
  <c r="A8" i="25"/>
  <c r="M7" i="25"/>
  <c r="D7" i="25" s="1"/>
  <c r="L7" i="25"/>
  <c r="K7" i="25"/>
  <c r="J7" i="25"/>
  <c r="C7" i="25"/>
  <c r="B7" i="25"/>
  <c r="A7" i="25"/>
  <c r="M6" i="25"/>
  <c r="C6" i="25" s="1"/>
  <c r="L6" i="25"/>
  <c r="K6" i="25"/>
  <c r="J6" i="25"/>
  <c r="A6" i="25"/>
  <c r="M5" i="25"/>
  <c r="H5" i="25" s="1"/>
  <c r="L5" i="25"/>
  <c r="K5" i="25"/>
  <c r="J5" i="25"/>
  <c r="A5" i="25"/>
  <c r="M4" i="25"/>
  <c r="B4" i="25" s="1"/>
  <c r="L4" i="25"/>
  <c r="K4" i="25"/>
  <c r="J4" i="25"/>
  <c r="A4" i="25"/>
  <c r="M3" i="25"/>
  <c r="B3" i="25" s="1"/>
  <c r="L3" i="25"/>
  <c r="K3" i="25"/>
  <c r="J3" i="25"/>
  <c r="A3" i="25"/>
  <c r="M2" i="25"/>
  <c r="G2" i="25" s="1"/>
  <c r="A2" i="25"/>
  <c r="G1" i="25"/>
  <c r="H18" i="25" l="1"/>
  <c r="C18" i="25"/>
  <c r="E7" i="25"/>
  <c r="F7" i="25"/>
  <c r="B8" i="25"/>
  <c r="G7" i="25"/>
  <c r="C8" i="25"/>
  <c r="D20" i="25"/>
  <c r="H7" i="25"/>
  <c r="B18" i="25"/>
  <c r="D12" i="25"/>
  <c r="E12" i="25"/>
  <c r="B2" i="25"/>
  <c r="F12" i="25"/>
  <c r="H20" i="25"/>
  <c r="D23" i="25"/>
  <c r="G12" i="25"/>
  <c r="I23" i="25"/>
  <c r="C2" i="25"/>
  <c r="B10" i="25"/>
  <c r="D2" i="25"/>
  <c r="H10" i="25"/>
  <c r="I12" i="25"/>
  <c r="H2" i="25"/>
  <c r="D18" i="25"/>
  <c r="C28" i="25"/>
  <c r="B12" i="25"/>
  <c r="G4" i="25"/>
  <c r="C3" i="25"/>
  <c r="C4" i="25"/>
  <c r="F11" i="25"/>
  <c r="H4" i="25"/>
  <c r="D3" i="25"/>
  <c r="D4" i="25"/>
  <c r="F19" i="25"/>
  <c r="E24" i="25"/>
  <c r="E17" i="25"/>
  <c r="F4" i="25"/>
  <c r="E4" i="25"/>
  <c r="B16" i="25"/>
  <c r="B26" i="25"/>
  <c r="E27" i="25"/>
  <c r="C11" i="25"/>
  <c r="I4" i="25"/>
  <c r="D11" i="25"/>
  <c r="I15" i="25"/>
  <c r="D21" i="25"/>
  <c r="C26" i="25"/>
  <c r="E15" i="25"/>
  <c r="I10" i="25"/>
  <c r="E11" i="25"/>
  <c r="C12" i="25"/>
  <c r="E14" i="25"/>
  <c r="I21" i="25"/>
  <c r="E25" i="25"/>
  <c r="I26" i="25"/>
  <c r="D19" i="25"/>
  <c r="B20" i="25"/>
  <c r="G23" i="25"/>
  <c r="D26" i="25"/>
  <c r="C27" i="25"/>
  <c r="I5" i="25"/>
  <c r="C19" i="25"/>
  <c r="E23" i="25"/>
  <c r="G15" i="25"/>
  <c r="B24" i="25"/>
  <c r="I2" i="25"/>
  <c r="I7" i="25"/>
  <c r="H15" i="25"/>
  <c r="C16" i="25"/>
  <c r="I18" i="25"/>
  <c r="E19" i="25"/>
  <c r="C20" i="25"/>
  <c r="H23" i="25"/>
  <c r="C24" i="25"/>
  <c r="H26" i="25"/>
  <c r="D27" i="25"/>
  <c r="B28" i="25"/>
  <c r="E28" i="25"/>
  <c r="B5" i="25"/>
  <c r="B13" i="25"/>
  <c r="B15" i="25"/>
  <c r="E20" i="25"/>
  <c r="G27" i="25"/>
  <c r="C5" i="25"/>
  <c r="D6" i="25"/>
  <c r="C10" i="25"/>
  <c r="C13" i="25"/>
  <c r="D14" i="25"/>
  <c r="C15" i="25"/>
  <c r="F20" i="25"/>
  <c r="B23" i="25"/>
  <c r="D5" i="25"/>
  <c r="D10" i="25"/>
  <c r="D13" i="25"/>
  <c r="D15" i="25"/>
  <c r="G20" i="25"/>
  <c r="B21" i="25"/>
  <c r="D22" i="25"/>
  <c r="C23" i="25"/>
  <c r="I13" i="25"/>
  <c r="E22" i="25"/>
  <c r="E9" i="25"/>
  <c r="F28" i="25"/>
  <c r="F25" i="25"/>
  <c r="G28" i="25"/>
  <c r="F6" i="25"/>
  <c r="D8" i="25"/>
  <c r="G9" i="25"/>
  <c r="F14" i="25"/>
  <c r="D16" i="25"/>
  <c r="G17" i="25"/>
  <c r="C21" i="25"/>
  <c r="F22" i="25"/>
  <c r="D24" i="25"/>
  <c r="G25" i="25"/>
  <c r="H28" i="25"/>
  <c r="G22" i="25"/>
  <c r="F27" i="25"/>
  <c r="I28" i="25"/>
  <c r="E3" i="25"/>
  <c r="E16" i="25"/>
  <c r="H14" i="25"/>
  <c r="G19" i="25"/>
  <c r="H22" i="25"/>
  <c r="F3" i="25"/>
  <c r="G14" i="25"/>
  <c r="F8" i="25"/>
  <c r="F16" i="25"/>
  <c r="I25" i="25"/>
  <c r="I6" i="25"/>
  <c r="E6" i="25"/>
  <c r="F17" i="25"/>
  <c r="G6" i="25"/>
  <c r="E8" i="25"/>
  <c r="H17" i="25"/>
  <c r="H25" i="25"/>
  <c r="G3" i="25"/>
  <c r="E13" i="25"/>
  <c r="E21" i="25"/>
  <c r="F24" i="25"/>
  <c r="E10" i="25"/>
  <c r="H11" i="25"/>
  <c r="I14" i="25"/>
  <c r="G16" i="25"/>
  <c r="B17" i="25"/>
  <c r="I22" i="25"/>
  <c r="E26" i="25"/>
  <c r="F2" i="25"/>
  <c r="I3" i="25"/>
  <c r="G5" i="25"/>
  <c r="B6" i="25"/>
  <c r="H8" i="25"/>
  <c r="C9" i="25"/>
  <c r="F10" i="25"/>
  <c r="I11" i="25"/>
  <c r="G13" i="25"/>
  <c r="B14" i="25"/>
  <c r="H16" i="25"/>
  <c r="C17" i="25"/>
  <c r="F18" i="25"/>
  <c r="I19" i="25"/>
  <c r="G21" i="25"/>
  <c r="B22" i="25"/>
  <c r="H24" i="25"/>
  <c r="C25" i="25"/>
  <c r="F26" i="25"/>
  <c r="I27" i="25"/>
  <c r="F9" i="25"/>
  <c r="H9" i="25"/>
  <c r="E5" i="25"/>
  <c r="H6" i="25"/>
  <c r="I9" i="25"/>
  <c r="G11" i="25"/>
  <c r="I17" i="25"/>
  <c r="E2" i="25"/>
  <c r="H3" i="25"/>
  <c r="F5" i="25"/>
  <c r="G8" i="25"/>
  <c r="B9" i="25"/>
  <c r="F13" i="25"/>
  <c r="E18" i="25"/>
  <c r="H19" i="25"/>
  <c r="F21" i="25"/>
  <c r="G24" i="25"/>
  <c r="B25" i="25"/>
  <c r="H27" i="25"/>
  <c r="M3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" i="20"/>
  <c r="G1" i="20" l="1"/>
  <c r="L28" i="20" l="1"/>
  <c r="K28" i="20"/>
  <c r="J28" i="20"/>
  <c r="L27" i="20"/>
  <c r="K27" i="20"/>
  <c r="J27" i="20"/>
  <c r="L26" i="20"/>
  <c r="K26" i="20"/>
  <c r="J26" i="20"/>
  <c r="L25" i="20"/>
  <c r="K25" i="20"/>
  <c r="J25" i="20"/>
  <c r="L24" i="20"/>
  <c r="K24" i="20"/>
  <c r="J24" i="20"/>
  <c r="L23" i="20"/>
  <c r="K23" i="20"/>
  <c r="J23" i="20"/>
  <c r="L22" i="20"/>
  <c r="K22" i="20"/>
  <c r="J22" i="20"/>
  <c r="L21" i="20"/>
  <c r="K21" i="20"/>
  <c r="J21" i="20"/>
  <c r="L20" i="20"/>
  <c r="K20" i="20"/>
  <c r="J20" i="20"/>
  <c r="L19" i="20"/>
  <c r="K19" i="20"/>
  <c r="J19" i="20"/>
  <c r="L18" i="20"/>
  <c r="K18" i="20"/>
  <c r="J18" i="20"/>
  <c r="L17" i="20"/>
  <c r="K17" i="20"/>
  <c r="J17" i="20"/>
  <c r="L16" i="20"/>
  <c r="K16" i="20"/>
  <c r="J16" i="20"/>
  <c r="L15" i="20"/>
  <c r="K15" i="20"/>
  <c r="J15" i="20"/>
  <c r="L14" i="20"/>
  <c r="K14" i="20"/>
  <c r="J14" i="20"/>
  <c r="L13" i="20"/>
  <c r="K13" i="20"/>
  <c r="J13" i="20"/>
  <c r="L12" i="20"/>
  <c r="K12" i="20"/>
  <c r="J12" i="20"/>
  <c r="L11" i="20"/>
  <c r="K11" i="20"/>
  <c r="J11" i="20"/>
  <c r="L10" i="20"/>
  <c r="K10" i="20"/>
  <c r="J10" i="20"/>
  <c r="L9" i="20"/>
  <c r="K9" i="20"/>
  <c r="J9" i="20"/>
  <c r="L8" i="20"/>
  <c r="K8" i="20"/>
  <c r="J8" i="20"/>
  <c r="L7" i="20"/>
  <c r="K7" i="20"/>
  <c r="J7" i="20"/>
  <c r="L6" i="20"/>
  <c r="K6" i="20"/>
  <c r="J6" i="20"/>
  <c r="L5" i="20"/>
  <c r="K5" i="20"/>
  <c r="J5" i="20"/>
  <c r="L4" i="20"/>
  <c r="K4" i="20"/>
  <c r="J4" i="20"/>
  <c r="L3" i="20"/>
  <c r="K3" i="20"/>
  <c r="J3" i="20"/>
  <c r="L2" i="20"/>
  <c r="K2" i="20"/>
  <c r="J2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F20" i="20"/>
  <c r="G26" i="20"/>
  <c r="G19" i="20"/>
  <c r="G18" i="20"/>
  <c r="G11" i="20"/>
  <c r="F15" i="20" l="1"/>
  <c r="G15" i="20"/>
  <c r="H24" i="20"/>
  <c r="G24" i="20"/>
  <c r="F23" i="20"/>
  <c r="G23" i="20"/>
  <c r="B8" i="20"/>
  <c r="G8" i="20"/>
  <c r="C9" i="20"/>
  <c r="G9" i="20"/>
  <c r="B25" i="20"/>
  <c r="G25" i="20"/>
  <c r="I2" i="20"/>
  <c r="G2" i="20"/>
  <c r="C3" i="20"/>
  <c r="G3" i="20"/>
  <c r="B27" i="20"/>
  <c r="G27" i="20"/>
  <c r="F7" i="20"/>
  <c r="G7" i="20"/>
  <c r="H16" i="20"/>
  <c r="G16" i="20"/>
  <c r="H12" i="20"/>
  <c r="G12" i="20"/>
  <c r="H20" i="20"/>
  <c r="G20" i="20"/>
  <c r="H28" i="20"/>
  <c r="G28" i="20"/>
  <c r="C17" i="20"/>
  <c r="G17" i="20"/>
  <c r="B10" i="20"/>
  <c r="G10" i="20"/>
  <c r="C4" i="20"/>
  <c r="G4" i="20"/>
  <c r="B5" i="20"/>
  <c r="G5" i="20"/>
  <c r="C13" i="20"/>
  <c r="G13" i="20"/>
  <c r="B21" i="20"/>
  <c r="G21" i="20"/>
  <c r="B6" i="20"/>
  <c r="G6" i="20"/>
  <c r="F14" i="20"/>
  <c r="G14" i="20"/>
  <c r="C22" i="20"/>
  <c r="G22" i="20"/>
  <c r="I7" i="20"/>
  <c r="B16" i="20"/>
  <c r="I27" i="20"/>
  <c r="I8" i="20"/>
  <c r="F21" i="20"/>
  <c r="H27" i="20"/>
  <c r="I20" i="20"/>
  <c r="H7" i="20"/>
  <c r="F13" i="20"/>
  <c r="H2" i="20"/>
  <c r="I19" i="20"/>
  <c r="F5" i="20"/>
  <c r="H19" i="20"/>
  <c r="I16" i="20"/>
  <c r="C16" i="20"/>
  <c r="I15" i="20"/>
  <c r="I28" i="20"/>
  <c r="H15" i="20"/>
  <c r="F28" i="20"/>
  <c r="I23" i="20"/>
  <c r="H11" i="20"/>
  <c r="H3" i="20"/>
  <c r="F12" i="20"/>
  <c r="I26" i="20"/>
  <c r="I22" i="20"/>
  <c r="I18" i="20"/>
  <c r="I14" i="20"/>
  <c r="I10" i="20"/>
  <c r="I6" i="20"/>
  <c r="F27" i="20"/>
  <c r="F19" i="20"/>
  <c r="F11" i="20"/>
  <c r="F3" i="20"/>
  <c r="I3" i="20"/>
  <c r="F4" i="20"/>
  <c r="H26" i="20"/>
  <c r="H22" i="20"/>
  <c r="H18" i="20"/>
  <c r="H14" i="20"/>
  <c r="H10" i="20"/>
  <c r="H6" i="20"/>
  <c r="F26" i="20"/>
  <c r="F18" i="20"/>
  <c r="F10" i="20"/>
  <c r="I11" i="20"/>
  <c r="B20" i="20"/>
  <c r="I25" i="20"/>
  <c r="I21" i="20"/>
  <c r="I17" i="20"/>
  <c r="I13" i="20"/>
  <c r="I9" i="20"/>
  <c r="I5" i="20"/>
  <c r="F25" i="20"/>
  <c r="F17" i="20"/>
  <c r="F9" i="20"/>
  <c r="H23" i="20"/>
  <c r="C20" i="20"/>
  <c r="H25" i="20"/>
  <c r="H21" i="20"/>
  <c r="H17" i="20"/>
  <c r="H13" i="20"/>
  <c r="H9" i="20"/>
  <c r="H5" i="20"/>
  <c r="F24" i="20"/>
  <c r="F16" i="20"/>
  <c r="F8" i="20"/>
  <c r="I24" i="20"/>
  <c r="I12" i="20"/>
  <c r="I4" i="20"/>
  <c r="H8" i="20"/>
  <c r="H4" i="20"/>
  <c r="F22" i="20"/>
  <c r="F6" i="20"/>
  <c r="C5" i="20"/>
  <c r="B12" i="20"/>
  <c r="C12" i="20"/>
  <c r="B23" i="20"/>
  <c r="F2" i="20"/>
  <c r="B4" i="20"/>
  <c r="E2" i="20"/>
  <c r="B9" i="20"/>
  <c r="B13" i="20"/>
  <c r="B17" i="20"/>
  <c r="D7" i="20"/>
  <c r="E7" i="20"/>
  <c r="D15" i="20"/>
  <c r="E15" i="20"/>
  <c r="D2" i="20"/>
  <c r="B7" i="20"/>
  <c r="B15" i="20"/>
  <c r="D18" i="20"/>
  <c r="E18" i="20"/>
  <c r="D24" i="20"/>
  <c r="C24" i="20"/>
  <c r="E24" i="20"/>
  <c r="D28" i="20"/>
  <c r="C28" i="20"/>
  <c r="E28" i="20"/>
  <c r="B2" i="20"/>
  <c r="E5" i="20"/>
  <c r="D5" i="20"/>
  <c r="C7" i="20"/>
  <c r="D13" i="20"/>
  <c r="E13" i="20"/>
  <c r="C15" i="20"/>
  <c r="B18" i="20"/>
  <c r="D21" i="20"/>
  <c r="C21" i="20"/>
  <c r="E21" i="20"/>
  <c r="B24" i="20"/>
  <c r="B28" i="20"/>
  <c r="D10" i="20"/>
  <c r="E10" i="20"/>
  <c r="C2" i="20"/>
  <c r="E8" i="20"/>
  <c r="D8" i="20"/>
  <c r="C10" i="20"/>
  <c r="E16" i="20"/>
  <c r="D16" i="20"/>
  <c r="C18" i="20"/>
  <c r="D25" i="20"/>
  <c r="E25" i="20"/>
  <c r="C25" i="20"/>
  <c r="E11" i="20"/>
  <c r="D11" i="20"/>
  <c r="D19" i="20"/>
  <c r="E19" i="20"/>
  <c r="B3" i="20"/>
  <c r="C8" i="20"/>
  <c r="D14" i="20"/>
  <c r="E14" i="20"/>
  <c r="B19" i="20"/>
  <c r="B22" i="20"/>
  <c r="C26" i="20"/>
  <c r="E26" i="20"/>
  <c r="D26" i="20"/>
  <c r="D9" i="20"/>
  <c r="E9" i="20"/>
  <c r="C11" i="20"/>
  <c r="B14" i="20"/>
  <c r="D17" i="20"/>
  <c r="E17" i="20"/>
  <c r="C19" i="20"/>
  <c r="B26" i="20"/>
  <c r="E3" i="20"/>
  <c r="D3" i="20"/>
  <c r="D22" i="20"/>
  <c r="E22" i="20"/>
  <c r="E6" i="20"/>
  <c r="D6" i="20"/>
  <c r="B11" i="20"/>
  <c r="E4" i="20"/>
  <c r="D4" i="20"/>
  <c r="C6" i="20"/>
  <c r="D12" i="20"/>
  <c r="E12" i="20"/>
  <c r="C14" i="20"/>
  <c r="E20" i="20"/>
  <c r="D20" i="20"/>
  <c r="D23" i="20"/>
  <c r="E23" i="20"/>
  <c r="C23" i="20"/>
  <c r="D27" i="20"/>
  <c r="E27" i="20"/>
  <c r="C27" i="20"/>
</calcChain>
</file>

<file path=xl/sharedStrings.xml><?xml version="1.0" encoding="utf-8"?>
<sst xmlns="http://schemas.openxmlformats.org/spreadsheetml/2006/main" count="76" uniqueCount="37">
  <si>
    <t>y</t>
    <phoneticPr fontId="1"/>
  </si>
  <si>
    <t>U_x</t>
    <phoneticPr fontId="1"/>
  </si>
  <si>
    <t>U_y</t>
    <phoneticPr fontId="1"/>
  </si>
  <si>
    <t>U_z</t>
    <phoneticPr fontId="1"/>
  </si>
  <si>
    <t>nu</t>
    <phoneticPr fontId="1"/>
  </si>
  <si>
    <t>nut</t>
    <phoneticPr fontId="1"/>
  </si>
  <si>
    <t>ut</t>
    <phoneticPr fontId="1"/>
  </si>
  <si>
    <t>y+</t>
    <phoneticPr fontId="1"/>
  </si>
  <si>
    <t>k</t>
    <phoneticPr fontId="1"/>
  </si>
  <si>
    <t>epsilon</t>
    <phoneticPr fontId="1"/>
  </si>
  <si>
    <t>u+</t>
    <phoneticPr fontId="1"/>
  </si>
  <si>
    <t>k+</t>
    <phoneticPr fontId="1"/>
  </si>
  <si>
    <t>eps+</t>
    <phoneticPr fontId="1"/>
  </si>
  <si>
    <t>uu+</t>
    <phoneticPr fontId="1"/>
  </si>
  <si>
    <t>vv+</t>
    <phoneticPr fontId="1"/>
  </si>
  <si>
    <t>ww+</t>
    <phoneticPr fontId="1"/>
  </si>
  <si>
    <t>y/H</t>
    <phoneticPr fontId="1"/>
  </si>
  <si>
    <t>devR (uu)</t>
    <phoneticPr fontId="1"/>
  </si>
  <si>
    <t>devR (uv)</t>
    <phoneticPr fontId="1"/>
  </si>
  <si>
    <t>devR (uw)</t>
    <phoneticPr fontId="1"/>
  </si>
  <si>
    <t>devR (vv)</t>
    <phoneticPr fontId="1"/>
  </si>
  <si>
    <t>devR (vw)</t>
    <phoneticPr fontId="1"/>
  </si>
  <si>
    <t>devR (ww)</t>
    <phoneticPr fontId="1"/>
  </si>
  <si>
    <t>b11</t>
    <phoneticPr fontId="1"/>
  </si>
  <si>
    <t>b22</t>
    <phoneticPr fontId="1"/>
  </si>
  <si>
    <t>b33</t>
    <phoneticPr fontId="1"/>
  </si>
  <si>
    <t>p</t>
    <phoneticPr fontId="1"/>
  </si>
  <si>
    <t>-</t>
    <phoneticPr fontId="1"/>
  </si>
  <si>
    <t>taux</t>
    <phoneticPr fontId="1"/>
  </si>
  <si>
    <t>tauy</t>
    <phoneticPr fontId="1"/>
  </si>
  <si>
    <t>tauz</t>
    <phoneticPr fontId="1"/>
  </si>
  <si>
    <t>R(uu)</t>
    <phoneticPr fontId="1"/>
  </si>
  <si>
    <t>R(uv)</t>
    <phoneticPr fontId="1"/>
  </si>
  <si>
    <t>R(uw)</t>
    <phoneticPr fontId="1"/>
  </si>
  <si>
    <t>R(vv)</t>
    <phoneticPr fontId="1"/>
  </si>
  <si>
    <t>R(vw)</t>
    <phoneticPr fontId="1"/>
  </si>
  <si>
    <t>R(ww)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</si>
</sst>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E+00"/>
    <numFmt numFmtId="177" formatCode="0.00000.E+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11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LienCubicKE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v>U+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LienCubicKE!$C$2:$C$28</c:f>
              <c:numCache>
                <c:formatCode>0.00000.E+00</c:formatCode>
                <c:ptCount val="27"/>
                <c:pt idx="0">
                  <c:v>0</c:v>
                </c:pt>
                <c:pt idx="1">
                  <c:v>3.4888561625724095</c:v>
                </c:pt>
                <c:pt idx="2">
                  <c:v>6.8936283378446888</c:v>
                </c:pt>
                <c:pt idx="3">
                  <c:v>9.7958048208000648</c:v>
                </c:pt>
                <c:pt idx="4">
                  <c:v>11.771108611300267</c:v>
                </c:pt>
                <c:pt idx="5">
                  <c:v>13.045820776085705</c:v>
                </c:pt>
                <c:pt idx="6">
                  <c:v>13.936585939470101</c:v>
                </c:pt>
                <c:pt idx="7">
                  <c:v>14.614346455161474</c:v>
                </c:pt>
                <c:pt idx="8">
                  <c:v>15.166380229823037</c:v>
                </c:pt>
                <c:pt idx="9">
                  <c:v>15.641949409563351</c:v>
                </c:pt>
                <c:pt idx="10">
                  <c:v>16.069339127724962</c:v>
                </c:pt>
                <c:pt idx="11">
                  <c:v>16.465872336785612</c:v>
                </c:pt>
                <c:pt idx="12">
                  <c:v>16.842240546477647</c:v>
                </c:pt>
                <c:pt idx="13">
                  <c:v>17.205616541811381</c:v>
                </c:pt>
                <c:pt idx="14">
                  <c:v>17.560872403171178</c:v>
                </c:pt>
                <c:pt idx="15">
                  <c:v>17.911120848580374</c:v>
                </c:pt>
                <c:pt idx="16">
                  <c:v>18.258121240400001</c:v>
                </c:pt>
                <c:pt idx="17">
                  <c:v>18.602414920894979</c:v>
                </c:pt>
                <c:pt idx="18">
                  <c:v>18.941430514306898</c:v>
                </c:pt>
                <c:pt idx="19">
                  <c:v>19.268807249022842</c:v>
                </c:pt>
                <c:pt idx="20">
                  <c:v>19.569793548323482</c:v>
                </c:pt>
                <c:pt idx="21">
                  <c:v>19.820841023684405</c:v>
                </c:pt>
                <c:pt idx="22">
                  <c:v>20.000160648942206</c:v>
                </c:pt>
                <c:pt idx="23">
                  <c:v>20.104775041639776</c:v>
                </c:pt>
                <c:pt idx="24">
                  <c:v>20.152819167652243</c:v>
                </c:pt>
                <c:pt idx="25">
                  <c:v>20.166082053143008</c:v>
                </c:pt>
                <c:pt idx="26">
                  <c:v>20.152819167652243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F-454C-91A3-12842CF20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LienCubicKE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LienCubicKE!$F$1</c:f>
              <c:strCache>
                <c:ptCount val="1"/>
                <c:pt idx="0">
                  <c:v>uu+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LienCubicKE!$F$2:$F$28</c:f>
              <c:numCache>
                <c:formatCode>0.00000.E+00</c:formatCode>
                <c:ptCount val="27"/>
                <c:pt idx="0">
                  <c:v>1.2210483096850548E-28</c:v>
                </c:pt>
                <c:pt idx="1">
                  <c:v>1.0208557078360265</c:v>
                </c:pt>
                <c:pt idx="2">
                  <c:v>1.1815321535209504</c:v>
                </c:pt>
                <c:pt idx="3">
                  <c:v>2.3690462197200914</c:v>
                </c:pt>
                <c:pt idx="4">
                  <c:v>3.197997186965146</c:v>
                </c:pt>
                <c:pt idx="5">
                  <c:v>3.3086790556556136</c:v>
                </c:pt>
                <c:pt idx="6">
                  <c:v>3.1208880247631163</c:v>
                </c:pt>
                <c:pt idx="7">
                  <c:v>2.8730947099338371</c:v>
                </c:pt>
                <c:pt idx="8">
                  <c:v>2.6547347498928384</c:v>
                </c:pt>
                <c:pt idx="9">
                  <c:v>2.4760099981666128</c:v>
                </c:pt>
                <c:pt idx="10">
                  <c:v>2.3278541755888877</c:v>
                </c:pt>
                <c:pt idx="11">
                  <c:v>2.1985452242477166</c:v>
                </c:pt>
                <c:pt idx="12">
                  <c:v>2.0805920165087439</c:v>
                </c:pt>
                <c:pt idx="13">
                  <c:v>1.9686829948806195</c:v>
                </c:pt>
                <c:pt idx="14">
                  <c:v>1.8588619648180609</c:v>
                </c:pt>
                <c:pt idx="15">
                  <c:v>1.7475134040838514</c:v>
                </c:pt>
                <c:pt idx="16">
                  <c:v>1.6311097058751143</c:v>
                </c:pt>
                <c:pt idx="17">
                  <c:v>1.5059309483763557</c:v>
                </c:pt>
                <c:pt idx="18">
                  <c:v>1.3679531688949891</c:v>
                </c:pt>
                <c:pt idx="19">
                  <c:v>1.2141506112324931</c:v>
                </c:pt>
                <c:pt idx="20">
                  <c:v>1.0475343790149996</c:v>
                </c:pt>
                <c:pt idx="21">
                  <c:v>0.88507581421314996</c:v>
                </c:pt>
                <c:pt idx="22">
                  <c:v>0.75555806371542178</c:v>
                </c:pt>
                <c:pt idx="23">
                  <c:v>0.67725105372051464</c:v>
                </c:pt>
                <c:pt idx="24">
                  <c:v>0.64281384546107112</c:v>
                </c:pt>
                <c:pt idx="25">
                  <c:v>0.63403695459950027</c:v>
                </c:pt>
                <c:pt idx="26">
                  <c:v>0.64281384546107112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6E-4C81-9517-D9315D330BC6}"/>
            </c:ext>
          </c:extLst>
        </c:ser>
        <c:ser>
          <c:idx val="1"/>
          <c:order val="1"/>
          <c:tx>
            <c:strRef>
              <c:f>LienCubicKE!$H$1</c:f>
              <c:strCache>
                <c:ptCount val="1"/>
                <c:pt idx="0">
                  <c:v>vv+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LienCubicKE!$H$2:$H$28</c:f>
              <c:numCache>
                <c:formatCode>0.00000.E+00</c:formatCode>
                <c:ptCount val="27"/>
                <c:pt idx="0">
                  <c:v>1.2210483096850548E-28</c:v>
                </c:pt>
                <c:pt idx="1">
                  <c:v>0.98298796606578953</c:v>
                </c:pt>
                <c:pt idx="2">
                  <c:v>0.94707634270960894</c:v>
                </c:pt>
                <c:pt idx="3">
                  <c:v>1.6032221974739718</c:v>
                </c:pt>
                <c:pt idx="4">
                  <c:v>2.0064500002156755</c:v>
                </c:pt>
                <c:pt idx="5">
                  <c:v>2.0821671680406619</c:v>
                </c:pt>
                <c:pt idx="6">
                  <c:v>2.0665988098763566</c:v>
                </c:pt>
                <c:pt idx="7">
                  <c:v>2.0302604303493195</c:v>
                </c:pt>
                <c:pt idx="8">
                  <c:v>1.9696903592324277</c:v>
                </c:pt>
                <c:pt idx="9">
                  <c:v>1.8930574056330705</c:v>
                </c:pt>
                <c:pt idx="10">
                  <c:v>1.8083710319338953</c:v>
                </c:pt>
                <c:pt idx="11">
                  <c:v>1.722155295991521</c:v>
                </c:pt>
                <c:pt idx="12">
                  <c:v>1.6360384649127786</c:v>
                </c:pt>
                <c:pt idx="13">
                  <c:v>1.5497824343963318</c:v>
                </c:pt>
                <c:pt idx="14">
                  <c:v>1.4621893566493036</c:v>
                </c:pt>
                <c:pt idx="15">
                  <c:v>1.3719203528695638</c:v>
                </c:pt>
                <c:pt idx="16">
                  <c:v>1.2775669445361295</c:v>
                </c:pt>
                <c:pt idx="17">
                  <c:v>1.1780063782896222</c:v>
                </c:pt>
                <c:pt idx="18">
                  <c:v>1.0731470755526051</c:v>
                </c:pt>
                <c:pt idx="19">
                  <c:v>0.96536092148069841</c:v>
                </c:pt>
                <c:pt idx="20">
                  <c:v>0.86112618464180213</c:v>
                </c:pt>
                <c:pt idx="21">
                  <c:v>0.77084619143276967</c:v>
                </c:pt>
                <c:pt idx="22">
                  <c:v>0.70382898846430686</c:v>
                </c:pt>
                <c:pt idx="23">
                  <c:v>0.6619427787161305</c:v>
                </c:pt>
                <c:pt idx="24">
                  <c:v>0.64051705473894893</c:v>
                </c:pt>
                <c:pt idx="25">
                  <c:v>0.63406625974428021</c:v>
                </c:pt>
                <c:pt idx="26">
                  <c:v>0.64051705473894893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6E-4C81-9517-D9315D330BC6}"/>
            </c:ext>
          </c:extLst>
        </c:ser>
        <c:ser>
          <c:idx val="2"/>
          <c:order val="2"/>
          <c:tx>
            <c:strRef>
              <c:f>LienCubicKE!$I$1</c:f>
              <c:strCache>
                <c:ptCount val="1"/>
                <c:pt idx="0">
                  <c:v>ww+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LienCubicKE!$I$2:$I$28</c:f>
              <c:numCache>
                <c:formatCode>0.00000.E+00</c:formatCode>
                <c:ptCount val="27"/>
                <c:pt idx="0">
                  <c:v>1.2210483096850548E-28</c:v>
                </c:pt>
                <c:pt idx="1">
                  <c:v>0.98825373426842222</c:v>
                </c:pt>
                <c:pt idx="2">
                  <c:v>0.98069483848676486</c:v>
                </c:pt>
                <c:pt idx="3">
                  <c:v>1.6924490370424776</c:v>
                </c:pt>
                <c:pt idx="4">
                  <c:v>2.142755554873041</c:v>
                </c:pt>
                <c:pt idx="5">
                  <c:v>2.2487852318297041</c:v>
                </c:pt>
                <c:pt idx="6">
                  <c:v>2.2258722717549442</c:v>
                </c:pt>
                <c:pt idx="7">
                  <c:v>2.1531771969853821</c:v>
                </c:pt>
                <c:pt idx="8">
                  <c:v>2.0633202968041084</c:v>
                </c:pt>
                <c:pt idx="9">
                  <c:v>1.969360676353654</c:v>
                </c:pt>
                <c:pt idx="10">
                  <c:v>1.8762435788156204</c:v>
                </c:pt>
                <c:pt idx="11">
                  <c:v>1.7849397371108415</c:v>
                </c:pt>
                <c:pt idx="12">
                  <c:v>1.6950480370701422</c:v>
                </c:pt>
                <c:pt idx="13">
                  <c:v>1.6055299776253862</c:v>
                </c:pt>
                <c:pt idx="14">
                  <c:v>1.5150301958305048</c:v>
                </c:pt>
                <c:pt idx="15">
                  <c:v>1.4219826980113235</c:v>
                </c:pt>
                <c:pt idx="16">
                  <c:v>1.3247207540584873</c:v>
                </c:pt>
                <c:pt idx="17">
                  <c:v>1.2217314858727355</c:v>
                </c:pt>
                <c:pt idx="18">
                  <c:v>1.1123445382672286</c:v>
                </c:pt>
                <c:pt idx="19">
                  <c:v>0.99827792535468618</c:v>
                </c:pt>
                <c:pt idx="20">
                  <c:v>0.8858267585481342</c:v>
                </c:pt>
                <c:pt idx="21">
                  <c:v>0.78633029730583293</c:v>
                </c:pt>
                <c:pt idx="22">
                  <c:v>0.7111461168015305</c:v>
                </c:pt>
                <c:pt idx="23">
                  <c:v>0.66405641228337864</c:v>
                </c:pt>
                <c:pt idx="24">
                  <c:v>0.6405848228862524</c:v>
                </c:pt>
                <c:pt idx="25">
                  <c:v>0.63378419772577399</c:v>
                </c:pt>
                <c:pt idx="26">
                  <c:v>0.6405848228862524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6E-4C81-9517-D9315D330BC6}"/>
            </c:ext>
          </c:extLst>
        </c:ser>
        <c:ser>
          <c:idx val="0"/>
          <c:order val="3"/>
          <c:tx>
            <c:strRef>
              <c:f>LienCubicKE!$G$1</c:f>
              <c:strCache>
                <c:ptCount val="1"/>
                <c:pt idx="0">
                  <c:v>-uv+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LienCubicKE!$G$2:$G$28</c:f>
              <c:numCache>
                <c:formatCode>0.00000.E+00</c:formatCode>
                <c:ptCount val="27"/>
                <c:pt idx="0">
                  <c:v>0</c:v>
                </c:pt>
                <c:pt idx="1">
                  <c:v>7.006292329686549E-2</c:v>
                </c:pt>
                <c:pt idx="2">
                  <c:v>0.14233746923883672</c:v>
                </c:pt>
                <c:pt idx="3">
                  <c:v>0.3956432649583641</c:v>
                </c:pt>
                <c:pt idx="4">
                  <c:v>0.65081048684287779</c:v>
                </c:pt>
                <c:pt idx="5">
                  <c:v>0.7742693986573681</c:v>
                </c:pt>
                <c:pt idx="6">
                  <c:v>0.82175105948695082</c:v>
                </c:pt>
                <c:pt idx="7">
                  <c:v>0.83759964809821363</c:v>
                </c:pt>
                <c:pt idx="8">
                  <c:v>0.83607578056966048</c:v>
                </c:pt>
                <c:pt idx="9">
                  <c:v>0.8251101617073433</c:v>
                </c:pt>
                <c:pt idx="10">
                  <c:v>0.80824688245807752</c:v>
                </c:pt>
                <c:pt idx="11">
                  <c:v>0.7870794100692684</c:v>
                </c:pt>
                <c:pt idx="12">
                  <c:v>0.76210959514527132</c:v>
                </c:pt>
                <c:pt idx="13">
                  <c:v>0.73345648983675449</c:v>
                </c:pt>
                <c:pt idx="14">
                  <c:v>0.70103767342402445</c:v>
                </c:pt>
                <c:pt idx="15">
                  <c:v>0.66463518889278106</c:v>
                </c:pt>
                <c:pt idx="16">
                  <c:v>0.62387356407553207</c:v>
                </c:pt>
                <c:pt idx="17">
                  <c:v>0.57819233807836268</c:v>
                </c:pt>
                <c:pt idx="18">
                  <c:v>0.52690100842739707</c:v>
                </c:pt>
                <c:pt idx="19">
                  <c:v>0.46955816637938852</c:v>
                </c:pt>
                <c:pt idx="20">
                  <c:v>0.40697336655888094</c:v>
                </c:pt>
                <c:pt idx="21">
                  <c:v>0.3418298612847811</c:v>
                </c:pt>
                <c:pt idx="22">
                  <c:v>0.27536579292403834</c:v>
                </c:pt>
                <c:pt idx="23">
                  <c:v>0.2017952269541774</c:v>
                </c:pt>
                <c:pt idx="24">
                  <c:v>0.11278011705670606</c:v>
                </c:pt>
                <c:pt idx="25">
                  <c:v>-9.6747455504794659E-10</c:v>
                </c:pt>
                <c:pt idx="26">
                  <c:v>-0.11278011705670606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6E-4C81-9517-D9315D33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8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LienCubicKE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LienCubicKE!$J$1</c:f>
              <c:strCache>
                <c:ptCount val="1"/>
                <c:pt idx="0">
                  <c:v>b11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LienCubicKE!$J$2:$J$28</c:f>
              <c:numCache>
                <c:formatCode>0.00000.E+00</c:formatCode>
                <c:ptCount val="27"/>
                <c:pt idx="0">
                  <c:v>-6.5137499999999996E-3</c:v>
                </c:pt>
                <c:pt idx="1">
                  <c:v>8.1141169744286014E-3</c:v>
                </c:pt>
                <c:pt idx="2">
                  <c:v>4.7382977069019137E-2</c:v>
                </c:pt>
                <c:pt idx="3">
                  <c:v>8.4735613453094577E-2</c:v>
                </c:pt>
                <c:pt idx="4">
                  <c:v>0.10167721156099337</c:v>
                </c:pt>
                <c:pt idx="5">
                  <c:v>9.9750664096588892E-2</c:v>
                </c:pt>
                <c:pt idx="6">
                  <c:v>8.7707595230683333E-2</c:v>
                </c:pt>
                <c:pt idx="7">
                  <c:v>7.3845750534687185E-2</c:v>
                </c:pt>
                <c:pt idx="8">
                  <c:v>6.3626977345427466E-2</c:v>
                </c:pt>
                <c:pt idx="9">
                  <c:v>5.7298607780018836E-2</c:v>
                </c:pt>
                <c:pt idx="10">
                  <c:v>5.383467167070808E-2</c:v>
                </c:pt>
                <c:pt idx="11">
                  <c:v>5.1993798071367121E-2</c:v>
                </c:pt>
                <c:pt idx="12">
                  <c:v>5.1128725470950979E-2</c:v>
                </c:pt>
                <c:pt idx="13">
                  <c:v>5.0875750643408643E-2</c:v>
                </c:pt>
                <c:pt idx="14">
                  <c:v>5.1041130131798208E-2</c:v>
                </c:pt>
                <c:pt idx="15">
                  <c:v>5.1461169903852355E-2</c:v>
                </c:pt>
                <c:pt idx="16">
                  <c:v>5.1962497944915066E-2</c:v>
                </c:pt>
                <c:pt idx="17">
                  <c:v>5.2242053629210014E-2</c:v>
                </c:pt>
                <c:pt idx="18">
                  <c:v>5.1631661742542169E-2</c:v>
                </c:pt>
                <c:pt idx="19">
                  <c:v>4.8740293992880726E-2</c:v>
                </c:pt>
                <c:pt idx="20">
                  <c:v>4.152375184665217E-2</c:v>
                </c:pt>
                <c:pt idx="21">
                  <c:v>2.9068379157923471E-2</c:v>
                </c:pt>
                <c:pt idx="22">
                  <c:v>1.4765169197327406E-2</c:v>
                </c:pt>
                <c:pt idx="23">
                  <c:v>4.7427249088442145E-3</c:v>
                </c:pt>
                <c:pt idx="24">
                  <c:v>7.8357758530413603E-4</c:v>
                </c:pt>
                <c:pt idx="25">
                  <c:v>3.9147162150709949E-5</c:v>
                </c:pt>
                <c:pt idx="26">
                  <c:v>7.8357758530413603E-4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E0-44CD-80E1-F79CFD5CB50C}"/>
            </c:ext>
          </c:extLst>
        </c:ser>
        <c:ser>
          <c:idx val="1"/>
          <c:order val="1"/>
          <c:tx>
            <c:strRef>
              <c:f>LienCubicKE!$K$1</c:f>
              <c:strCache>
                <c:ptCount val="1"/>
                <c:pt idx="0">
                  <c:v>b22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LienCubicKE!$K$2:$K$28</c:f>
              <c:numCache>
                <c:formatCode>0.00000.E+00</c:formatCode>
                <c:ptCount val="27"/>
                <c:pt idx="0">
                  <c:v>1.3027499999999999E-2</c:v>
                </c:pt>
                <c:pt idx="1">
                  <c:v>-5.3322861714643899E-3</c:v>
                </c:pt>
                <c:pt idx="2">
                  <c:v>-3.0173372541257858E-2</c:v>
                </c:pt>
                <c:pt idx="3">
                  <c:v>-5.0029746315660137E-2</c:v>
                </c:pt>
                <c:pt idx="4">
                  <c:v>-5.9729223068140463E-2</c:v>
                </c:pt>
                <c:pt idx="5">
                  <c:v>-6.0766276360079405E-2</c:v>
                </c:pt>
                <c:pt idx="6">
                  <c:v>-5.4685562094506784E-2</c:v>
                </c:pt>
                <c:pt idx="7">
                  <c:v>-4.5670850723644602E-2</c:v>
                </c:pt>
                <c:pt idx="8">
                  <c:v>-3.8820603829805879E-2</c:v>
                </c:pt>
                <c:pt idx="9">
                  <c:v>-3.4664774927326003E-2</c:v>
                </c:pt>
                <c:pt idx="10">
                  <c:v>-3.2559372220259057E-2</c:v>
                </c:pt>
                <c:pt idx="11">
                  <c:v>-3.1497322769937976E-2</c:v>
                </c:pt>
                <c:pt idx="12">
                  <c:v>-3.1015988303222712E-2</c:v>
                </c:pt>
                <c:pt idx="13">
                  <c:v>-3.0877323420074352E-2</c:v>
                </c:pt>
                <c:pt idx="14">
                  <c:v>-3.0983638842599606E-2</c:v>
                </c:pt>
                <c:pt idx="15">
                  <c:v>-3.1242417887333028E-2</c:v>
                </c:pt>
                <c:pt idx="16">
                  <c:v>-3.1550615660179811E-2</c:v>
                </c:pt>
                <c:pt idx="17">
                  <c:v>-3.1718610780240297E-2</c:v>
                </c:pt>
                <c:pt idx="18">
                  <c:v>-3.1330987759444318E-2</c:v>
                </c:pt>
                <c:pt idx="19">
                  <c:v>-2.954868219627806E-2</c:v>
                </c:pt>
                <c:pt idx="20">
                  <c:v>-2.5180994852313704E-2</c:v>
                </c:pt>
                <c:pt idx="21">
                  <c:v>-1.7704950735628288E-2</c:v>
                </c:pt>
                <c:pt idx="22">
                  <c:v>-9.0693682883484974E-3</c:v>
                </c:pt>
                <c:pt idx="23">
                  <c:v>-2.8990191381435305E-3</c:v>
                </c:pt>
                <c:pt idx="24">
                  <c:v>-4.0896481210337218E-4</c:v>
                </c:pt>
                <c:pt idx="25">
                  <c:v>5.5126484025300662E-5</c:v>
                </c:pt>
                <c:pt idx="26">
                  <c:v>-4.0896481210337218E-4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E0-44CD-80E1-F79CFD5CB50C}"/>
            </c:ext>
          </c:extLst>
        </c:ser>
        <c:ser>
          <c:idx val="2"/>
          <c:order val="2"/>
          <c:tx>
            <c:strRef>
              <c:f>LienCubicKE!$L$1</c:f>
              <c:strCache>
                <c:ptCount val="1"/>
                <c:pt idx="0">
                  <c:v>b33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LienCubicKE!$A$2:$A$28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9.6000100000000008E-3</c:v>
                </c:pt>
                <c:pt idx="2">
                  <c:v>2.0196599999999999E-2</c:v>
                </c:pt>
                <c:pt idx="3">
                  <c:v>3.1893299999999999E-2</c:v>
                </c:pt>
                <c:pt idx="4">
                  <c:v>4.4804299999999998E-2</c:v>
                </c:pt>
                <c:pt idx="5">
                  <c:v>5.90556E-2</c:v>
                </c:pt>
                <c:pt idx="6">
                  <c:v>7.4786400000000003E-2</c:v>
                </c:pt>
                <c:pt idx="7">
                  <c:v>9.2150300000000004E-2</c:v>
                </c:pt>
                <c:pt idx="8">
                  <c:v>0.111317</c:v>
                </c:pt>
                <c:pt idx="9">
                  <c:v>0.13247300000000001</c:v>
                </c:pt>
                <c:pt idx="10">
                  <c:v>0.15582499999999999</c:v>
                </c:pt>
                <c:pt idx="11">
                  <c:v>0.18160200000000001</c:v>
                </c:pt>
                <c:pt idx="12">
                  <c:v>0.21005499999999999</c:v>
                </c:pt>
                <c:pt idx="13">
                  <c:v>0.24146200000000001</c:v>
                </c:pt>
                <c:pt idx="14">
                  <c:v>0.27612900000000001</c:v>
                </c:pt>
                <c:pt idx="15">
                  <c:v>0.31439499999999998</c:v>
                </c:pt>
                <c:pt idx="16">
                  <c:v>0.35663299999999998</c:v>
                </c:pt>
                <c:pt idx="17">
                  <c:v>0.403256</c:v>
                </c:pt>
                <c:pt idx="18">
                  <c:v>0.45472000000000001</c:v>
                </c:pt>
                <c:pt idx="19">
                  <c:v>0.51152600000000004</c:v>
                </c:pt>
                <c:pt idx="20">
                  <c:v>0.57422899999999999</c:v>
                </c:pt>
                <c:pt idx="21">
                  <c:v>0.64344199999999996</c:v>
                </c:pt>
                <c:pt idx="22">
                  <c:v>0.71984000000000004</c:v>
                </c:pt>
                <c:pt idx="23">
                  <c:v>0.80416900000000002</c:v>
                </c:pt>
                <c:pt idx="24">
                  <c:v>0.89725299999999997</c:v>
                </c:pt>
                <c:pt idx="25">
                  <c:v>1</c:v>
                </c:pt>
                <c:pt idx="26">
                  <c:v>1.1027499999999999</c:v>
                </c:pt>
              </c:numCache>
            </c:numRef>
          </c:xVal>
          <c:yVal>
            <c:numRef>
              <c:f>LienCubicKE!$L$2:$L$28</c:f>
              <c:numCache>
                <c:formatCode>0.00000.E+00</c:formatCode>
                <c:ptCount val="27"/>
                <c:pt idx="0">
                  <c:v>-6.5137499999999996E-3</c:v>
                </c:pt>
                <c:pt idx="1">
                  <c:v>-2.7818369243313326E-3</c:v>
                </c:pt>
                <c:pt idx="2">
                  <c:v>-1.7209604527761282E-2</c:v>
                </c:pt>
                <c:pt idx="3">
                  <c:v>-3.4705867137434447E-2</c:v>
                </c:pt>
                <c:pt idx="4">
                  <c:v>-4.1947988492852903E-2</c:v>
                </c:pt>
                <c:pt idx="5">
                  <c:v>-3.8984387736509481E-2</c:v>
                </c:pt>
                <c:pt idx="6">
                  <c:v>-3.3022033136176542E-2</c:v>
                </c:pt>
                <c:pt idx="7">
                  <c:v>-2.8174899811042591E-2</c:v>
                </c:pt>
                <c:pt idx="8">
                  <c:v>-2.4806455676788922E-2</c:v>
                </c:pt>
                <c:pt idx="9">
                  <c:v>-2.2633746164026514E-2</c:v>
                </c:pt>
                <c:pt idx="10">
                  <c:v>-2.1275482227935714E-2</c:v>
                </c:pt>
                <c:pt idx="11">
                  <c:v>-2.0496378998189495E-2</c:v>
                </c:pt>
                <c:pt idx="12">
                  <c:v>-2.0112737167728267E-2</c:v>
                </c:pt>
                <c:pt idx="13">
                  <c:v>-1.9998248498713182E-2</c:v>
                </c:pt>
                <c:pt idx="14">
                  <c:v>-2.0057491289198606E-2</c:v>
                </c:pt>
                <c:pt idx="15">
                  <c:v>-2.0218913338065428E-2</c:v>
                </c:pt>
                <c:pt idx="16">
                  <c:v>-2.041201207957289E-2</c:v>
                </c:pt>
                <c:pt idx="17">
                  <c:v>-2.0523630429277538E-2</c:v>
                </c:pt>
                <c:pt idx="18">
                  <c:v>-2.0300777070142488E-2</c:v>
                </c:pt>
                <c:pt idx="19">
                  <c:v>-1.9191611796602667E-2</c:v>
                </c:pt>
                <c:pt idx="20">
                  <c:v>-1.6342822536562728E-2</c:v>
                </c:pt>
                <c:pt idx="21">
                  <c:v>-1.1363428422295183E-2</c:v>
                </c:pt>
                <c:pt idx="22">
                  <c:v>-5.6957840322817465E-3</c:v>
                </c:pt>
                <c:pt idx="23">
                  <c:v>-1.8437149137082943E-3</c:v>
                </c:pt>
                <c:pt idx="24">
                  <c:v>-3.7461277320076386E-4</c:v>
                </c:pt>
                <c:pt idx="25">
                  <c:v>-9.4273646176010618E-5</c:v>
                </c:pt>
                <c:pt idx="26">
                  <c:v>-3.7461277320076386E-4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E0-44CD-80E1-F79CFD5C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AJL2005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v>U+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'AJL2005'!$C$2:$C$28</c:f>
              <c:numCache>
                <c:formatCode>0.00000.E+00</c:formatCode>
                <c:ptCount val="27"/>
                <c:pt idx="0">
                  <c:v>0</c:v>
                </c:pt>
                <c:pt idx="1">
                  <c:v>2.0856001505655244</c:v>
                </c:pt>
                <c:pt idx="2">
                  <c:v>4.2456057579756674</c:v>
                </c:pt>
                <c:pt idx="3">
                  <c:v>6.295618469339896</c:v>
                </c:pt>
                <c:pt idx="4">
                  <c:v>8.0729473758445334</c:v>
                </c:pt>
                <c:pt idx="5">
                  <c:v>9.5765837197942414</c:v>
                </c:pt>
                <c:pt idx="6">
                  <c:v>10.797895599897284</c:v>
                </c:pt>
                <c:pt idx="7">
                  <c:v>11.756177103212561</c:v>
                </c:pt>
                <c:pt idx="8">
                  <c:v>12.524569547194334</c:v>
                </c:pt>
                <c:pt idx="9">
                  <c:v>13.163138706511745</c:v>
                </c:pt>
                <c:pt idx="10">
                  <c:v>13.714635476911454</c:v>
                </c:pt>
                <c:pt idx="11">
                  <c:v>14.209692892711329</c:v>
                </c:pt>
                <c:pt idx="12">
                  <c:v>14.667464581038013</c:v>
                </c:pt>
                <c:pt idx="13">
                  <c:v>15.101230390032644</c:v>
                </c:pt>
                <c:pt idx="14">
                  <c:v>15.520439442411028</c:v>
                </c:pt>
                <c:pt idx="15">
                  <c:v>15.933008570718842</c:v>
                </c:pt>
                <c:pt idx="16">
                  <c:v>16.344811553941593</c:v>
                </c:pt>
                <c:pt idx="17">
                  <c:v>16.76018988089465</c:v>
                </c:pt>
                <c:pt idx="18">
                  <c:v>17.181058914290674</c:v>
                </c:pt>
                <c:pt idx="19">
                  <c:v>17.606014054807051</c:v>
                </c:pt>
                <c:pt idx="20">
                  <c:v>18.029436905153293</c:v>
                </c:pt>
                <c:pt idx="21">
                  <c:v>18.438686071425824</c:v>
                </c:pt>
                <c:pt idx="22">
                  <c:v>18.813203327175383</c:v>
                </c:pt>
                <c:pt idx="23">
                  <c:v>19.122725941541876</c:v>
                </c:pt>
                <c:pt idx="24">
                  <c:v>19.332905076544868</c:v>
                </c:pt>
                <c:pt idx="25">
                  <c:v>19.410541111831517</c:v>
                </c:pt>
                <c:pt idx="26">
                  <c:v>19.332905076544868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21-484A-A3A0-1BB20BF0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AJL2005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'AJL2005'!$F$1</c:f>
              <c:strCache>
                <c:ptCount val="1"/>
                <c:pt idx="0">
                  <c:v>uu+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'AJL2005'!$F$2:$F$28</c:f>
              <c:numCache>
                <c:formatCode>0.00000.E+00</c:formatCode>
                <c:ptCount val="27"/>
                <c:pt idx="0">
                  <c:v>1.0869973793690591E-28</c:v>
                </c:pt>
                <c:pt idx="1">
                  <c:v>0.808456614170879</c:v>
                </c:pt>
                <c:pt idx="2">
                  <c:v>2.555768700435769</c:v>
                </c:pt>
                <c:pt idx="3">
                  <c:v>4.6397372942302448</c:v>
                </c:pt>
                <c:pt idx="4">
                  <c:v>6.2451555310326707</c:v>
                </c:pt>
                <c:pt idx="5">
                  <c:v>7.0435112271062215</c:v>
                </c:pt>
                <c:pt idx="6">
                  <c:v>7.1305796736594607</c:v>
                </c:pt>
                <c:pt idx="7">
                  <c:v>6.7293474016028894</c:v>
                </c:pt>
                <c:pt idx="8">
                  <c:v>6.1131343303320023</c:v>
                </c:pt>
                <c:pt idx="9">
                  <c:v>5.4488216490738388</c:v>
                </c:pt>
                <c:pt idx="10">
                  <c:v>4.8134176486656557</c:v>
                </c:pt>
                <c:pt idx="11">
                  <c:v>4.2373962854010854</c:v>
                </c:pt>
                <c:pt idx="12">
                  <c:v>3.7292361345999194</c:v>
                </c:pt>
                <c:pt idx="13">
                  <c:v>3.290616606373578</c:v>
                </c:pt>
                <c:pt idx="14">
                  <c:v>2.9192876172718081</c:v>
                </c:pt>
                <c:pt idx="15">
                  <c:v>2.608596746659082</c:v>
                </c:pt>
                <c:pt idx="16">
                  <c:v>2.3475381515722096</c:v>
                </c:pt>
                <c:pt idx="17">
                  <c:v>2.1218449985403884</c:v>
                </c:pt>
                <c:pt idx="18">
                  <c:v>1.9159297529372334</c:v>
                </c:pt>
                <c:pt idx="19">
                  <c:v>1.715069042620877</c:v>
                </c:pt>
                <c:pt idx="20">
                  <c:v>1.5075379762212004</c:v>
                </c:pt>
                <c:pt idx="21">
                  <c:v>1.2870950179066345</c:v>
                </c:pt>
                <c:pt idx="22">
                  <c:v>1.0566082088286237</c:v>
                </c:pt>
                <c:pt idx="23">
                  <c:v>0.83316350875180079</c:v>
                </c:pt>
                <c:pt idx="24">
                  <c:v>0.65329216383768851</c:v>
                </c:pt>
                <c:pt idx="25">
                  <c:v>0.57837253742055839</c:v>
                </c:pt>
                <c:pt idx="26">
                  <c:v>0.65329216383768851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0E-49D5-8B69-6740B311D71D}"/>
            </c:ext>
          </c:extLst>
        </c:ser>
        <c:ser>
          <c:idx val="1"/>
          <c:order val="1"/>
          <c:tx>
            <c:strRef>
              <c:f>'AJL2005'!$H$1</c:f>
              <c:strCache>
                <c:ptCount val="1"/>
                <c:pt idx="0">
                  <c:v>vv+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'AJL2005'!$H$2:$H$28</c:f>
              <c:numCache>
                <c:formatCode>0.00000.E+00</c:formatCode>
                <c:ptCount val="27"/>
                <c:pt idx="0">
                  <c:v>1.0869973793690591E-28</c:v>
                </c:pt>
                <c:pt idx="1">
                  <c:v>2.613700196803495E-3</c:v>
                </c:pt>
                <c:pt idx="2">
                  <c:v>3.1345619056318094E-2</c:v>
                </c:pt>
                <c:pt idx="3">
                  <c:v>0.12910685348401596</c:v>
                </c:pt>
                <c:pt idx="4">
                  <c:v>0.28218166109992882</c:v>
                </c:pt>
                <c:pt idx="5">
                  <c:v>0.45017647858531845</c:v>
                </c:pt>
                <c:pt idx="6">
                  <c:v>0.622785597638979</c:v>
                </c:pt>
                <c:pt idx="7">
                  <c:v>0.78471986426597184</c:v>
                </c:pt>
                <c:pt idx="8">
                  <c:v>0.92705720843747097</c:v>
                </c:pt>
                <c:pt idx="9">
                  <c:v>1.0493198950441109</c:v>
                </c:pt>
                <c:pt idx="10">
                  <c:v>1.1489007621750562</c:v>
                </c:pt>
                <c:pt idx="11">
                  <c:v>1.2255650185137588</c:v>
                </c:pt>
                <c:pt idx="12">
                  <c:v>1.2792180953354977</c:v>
                </c:pt>
                <c:pt idx="13">
                  <c:v>1.3081153627187008</c:v>
                </c:pt>
                <c:pt idx="14">
                  <c:v>1.3107371990868208</c:v>
                </c:pt>
                <c:pt idx="15">
                  <c:v>1.2872548064415072</c:v>
                </c:pt>
                <c:pt idx="16">
                  <c:v>1.2400226199292563</c:v>
                </c:pt>
                <c:pt idx="17">
                  <c:v>1.1730630713412069</c:v>
                </c:pt>
                <c:pt idx="18">
                  <c:v>1.09110622740865</c:v>
                </c:pt>
                <c:pt idx="19">
                  <c:v>0.99881530455747136</c:v>
                </c:pt>
                <c:pt idx="20">
                  <c:v>0.90063177185903764</c:v>
                </c:pt>
                <c:pt idx="21">
                  <c:v>0.80141124417918352</c:v>
                </c:pt>
                <c:pt idx="22">
                  <c:v>0.70778168472462988</c:v>
                </c:pt>
                <c:pt idx="23">
                  <c:v>0.62948693313212145</c:v>
                </c:pt>
                <c:pt idx="24">
                  <c:v>0.57807252629385808</c:v>
                </c:pt>
                <c:pt idx="25">
                  <c:v>0.5602234947504442</c:v>
                </c:pt>
                <c:pt idx="26">
                  <c:v>0.57807252629385808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0E-49D5-8B69-6740B311D71D}"/>
            </c:ext>
          </c:extLst>
        </c:ser>
        <c:ser>
          <c:idx val="2"/>
          <c:order val="2"/>
          <c:tx>
            <c:strRef>
              <c:f>'AJL2005'!$I$1</c:f>
              <c:strCache>
                <c:ptCount val="1"/>
                <c:pt idx="0">
                  <c:v>ww+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'AJL2005'!$I$2:$I$28</c:f>
              <c:numCache>
                <c:formatCode>0.00000.E+00</c:formatCode>
                <c:ptCount val="27"/>
                <c:pt idx="0">
                  <c:v>1.0869973793690591E-28</c:v>
                </c:pt>
                <c:pt idx="1">
                  <c:v>0.19342076047323983</c:v>
                </c:pt>
                <c:pt idx="2">
                  <c:v>0.57521752910444379</c:v>
                </c:pt>
                <c:pt idx="3">
                  <c:v>0.94616987380258433</c:v>
                </c:pt>
                <c:pt idx="4">
                  <c:v>1.2210208282414015</c:v>
                </c:pt>
                <c:pt idx="5">
                  <c:v>1.4538441370181163</c:v>
                </c:pt>
                <c:pt idx="6">
                  <c:v>1.6223721264515005</c:v>
                </c:pt>
                <c:pt idx="7">
                  <c:v>1.7083024873175825</c:v>
                </c:pt>
                <c:pt idx="8">
                  <c:v>1.7406515131530926</c:v>
                </c:pt>
                <c:pt idx="9">
                  <c:v>1.7466517356870985</c:v>
                </c:pt>
                <c:pt idx="10">
                  <c:v>1.7397710457160374</c:v>
                </c:pt>
                <c:pt idx="11">
                  <c:v>1.7244280853777234</c:v>
                </c:pt>
                <c:pt idx="12">
                  <c:v>1.700802209150075</c:v>
                </c:pt>
                <c:pt idx="13">
                  <c:v>1.6667900781556824</c:v>
                </c:pt>
                <c:pt idx="14">
                  <c:v>1.619813879398279</c:v>
                </c:pt>
                <c:pt idx="15">
                  <c:v>1.5582512701003273</c:v>
                </c:pt>
                <c:pt idx="16">
                  <c:v>1.4817484327917516</c:v>
                </c:pt>
                <c:pt idx="17">
                  <c:v>1.3910977881659015</c:v>
                </c:pt>
                <c:pt idx="18">
                  <c:v>1.2877684124464563</c:v>
                </c:pt>
                <c:pt idx="19">
                  <c:v>1.1735359149648106</c:v>
                </c:pt>
                <c:pt idx="20">
                  <c:v>1.0505248310366737</c:v>
                </c:pt>
                <c:pt idx="21">
                  <c:v>0.92209071989437796</c:v>
                </c:pt>
                <c:pt idx="22">
                  <c:v>0.79467729878096494</c:v>
                </c:pt>
                <c:pt idx="23">
                  <c:v>0.68026544682140044</c:v>
                </c:pt>
                <c:pt idx="24">
                  <c:v>0.59691126845633224</c:v>
                </c:pt>
                <c:pt idx="25">
                  <c:v>0.56491932108140541</c:v>
                </c:pt>
                <c:pt idx="26">
                  <c:v>0.59691126845633224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0E-49D5-8B69-6740B311D71D}"/>
            </c:ext>
          </c:extLst>
        </c:ser>
        <c:ser>
          <c:idx val="0"/>
          <c:order val="3"/>
          <c:tx>
            <c:strRef>
              <c:f>'AJL2005'!$G$1</c:f>
              <c:strCache>
                <c:ptCount val="1"/>
                <c:pt idx="0">
                  <c:v>-uv+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'AJL2005'!$G$2:$G$28</c:f>
              <c:numCache>
                <c:formatCode>0.00000.E+00</c:formatCode>
                <c:ptCount val="27"/>
                <c:pt idx="0">
                  <c:v>0</c:v>
                </c:pt>
                <c:pt idx="1">
                  <c:v>1.3386529083272328E-2</c:v>
                </c:pt>
                <c:pt idx="2">
                  <c:v>0.11298288591912879</c:v>
                </c:pt>
                <c:pt idx="3">
                  <c:v>0.30421617395986256</c:v>
                </c:pt>
                <c:pt idx="4">
                  <c:v>0.45781534884939934</c:v>
                </c:pt>
                <c:pt idx="5">
                  <c:v>0.57696542001652384</c:v>
                </c:pt>
                <c:pt idx="6">
                  <c:v>0.70607781718440266</c:v>
                </c:pt>
                <c:pt idx="7">
                  <c:v>0.78386874574348508</c:v>
                </c:pt>
                <c:pt idx="8">
                  <c:v>0.82186091565241781</c:v>
                </c:pt>
                <c:pt idx="9">
                  <c:v>0.83966266283347135</c:v>
                </c:pt>
                <c:pt idx="10">
                  <c:v>0.83986647474019716</c:v>
                </c:pt>
                <c:pt idx="11">
                  <c:v>0.83146942418309644</c:v>
                </c:pt>
                <c:pt idx="12">
                  <c:v>0.81739825014275103</c:v>
                </c:pt>
                <c:pt idx="13">
                  <c:v>0.79781437164928759</c:v>
                </c:pt>
                <c:pt idx="14">
                  <c:v>0.77272431068372149</c:v>
                </c:pt>
                <c:pt idx="15">
                  <c:v>0.74189164543425068</c:v>
                </c:pt>
                <c:pt idx="16">
                  <c:v>0.70506691012704303</c:v>
                </c:pt>
                <c:pt idx="17">
                  <c:v>0.66195987660692102</c:v>
                </c:pt>
                <c:pt idx="18">
                  <c:v>0.612146616107895</c:v>
                </c:pt>
                <c:pt idx="19">
                  <c:v>0.55502221489080317</c:v>
                </c:pt>
                <c:pt idx="20">
                  <c:v>0.48982197068161043</c:v>
                </c:pt>
                <c:pt idx="21">
                  <c:v>0.41578444219678928</c:v>
                </c:pt>
                <c:pt idx="22">
                  <c:v>0.33239765392664483</c:v>
                </c:pt>
                <c:pt idx="23">
                  <c:v>0.23878929091039072</c:v>
                </c:pt>
                <c:pt idx="24">
                  <c:v>0.13004569265115742</c:v>
                </c:pt>
                <c:pt idx="25">
                  <c:v>3.6905444822271043E-10</c:v>
                </c:pt>
                <c:pt idx="26">
                  <c:v>-0.13004569265115742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0E-49D5-8B69-6740B311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8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AJL2005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'AJL2005'!$J$1</c:f>
              <c:strCache>
                <c:ptCount val="1"/>
                <c:pt idx="0">
                  <c:v>b11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'AJL2005'!$J$2:$J$28</c:f>
              <c:numCache>
                <c:formatCode>0.00000.E+00</c:formatCode>
                <c:ptCount val="27"/>
                <c:pt idx="1">
                  <c:v>0.48081861359010242</c:v>
                </c:pt>
                <c:pt idx="2">
                  <c:v>0.47319713286042647</c:v>
                </c:pt>
                <c:pt idx="3">
                  <c:v>0.47687966814449634</c:v>
                </c:pt>
                <c:pt idx="4">
                  <c:v>0.47210344682462857</c:v>
                </c:pt>
                <c:pt idx="5">
                  <c:v>0.45397290529975837</c:v>
                </c:pt>
                <c:pt idx="6">
                  <c:v>0.4274036739052548</c:v>
                </c:pt>
                <c:pt idx="7">
                  <c:v>0.39651562892314435</c:v>
                </c:pt>
                <c:pt idx="8">
                  <c:v>0.36297322493063883</c:v>
                </c:pt>
                <c:pt idx="9">
                  <c:v>0.32759404949786214</c:v>
                </c:pt>
                <c:pt idx="10">
                  <c:v>0.29162609130092387</c:v>
                </c:pt>
                <c:pt idx="11">
                  <c:v>0.25622487591081911</c:v>
                </c:pt>
                <c:pt idx="12">
                  <c:v>0.2224961602768489</c:v>
                </c:pt>
                <c:pt idx="13">
                  <c:v>0.19185763283490426</c:v>
                </c:pt>
                <c:pt idx="14">
                  <c:v>0.16569959306538826</c:v>
                </c:pt>
                <c:pt idx="15">
                  <c:v>0.14494245314041435</c:v>
                </c:pt>
                <c:pt idx="16">
                  <c:v>0.12974764563606422</c:v>
                </c:pt>
                <c:pt idx="17">
                  <c:v>0.11946402599842729</c:v>
                </c:pt>
                <c:pt idx="18">
                  <c:v>0.11276375232527239</c:v>
                </c:pt>
                <c:pt idx="19">
                  <c:v>0.10784617191366569</c:v>
                </c:pt>
                <c:pt idx="20">
                  <c:v>0.10253054759390556</c:v>
                </c:pt>
                <c:pt idx="21">
                  <c:v>9.4184280703882697E-2</c:v>
                </c:pt>
                <c:pt idx="22">
                  <c:v>7.9551377050475491E-2</c:v>
                </c:pt>
                <c:pt idx="23">
                  <c:v>5.5463532068557801E-2</c:v>
                </c:pt>
                <c:pt idx="24">
                  <c:v>2.3993803631849404E-2</c:v>
                </c:pt>
                <c:pt idx="25">
                  <c:v>6.1854721846279891E-3</c:v>
                </c:pt>
                <c:pt idx="26">
                  <c:v>2.3993803631849404E-2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39-4369-ADD6-0CE73DFB10F2}"/>
            </c:ext>
          </c:extLst>
        </c:ser>
        <c:ser>
          <c:idx val="1"/>
          <c:order val="1"/>
          <c:tx>
            <c:strRef>
              <c:f>'AJL2005'!$K$1</c:f>
              <c:strCache>
                <c:ptCount val="1"/>
                <c:pt idx="0">
                  <c:v>b22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'AJL2005'!$K$2:$K$28</c:f>
              <c:numCache>
                <c:formatCode>0.00000.E+00</c:formatCode>
                <c:ptCount val="27"/>
                <c:pt idx="1">
                  <c:v>-0.34935055659620884</c:v>
                </c:pt>
                <c:pt idx="2">
                  <c:v>-0.32010617202218722</c:v>
                </c:pt>
                <c:pt idx="3">
                  <c:v>-0.30749128422830468</c:v>
                </c:pt>
                <c:pt idx="4">
                  <c:v>-0.29581246580531123</c:v>
                </c:pt>
                <c:pt idx="5">
                  <c:v>-0.28317314876572236</c:v>
                </c:pt>
                <c:pt idx="6">
                  <c:v>-0.26717382003360152</c:v>
                </c:pt>
                <c:pt idx="7">
                  <c:v>-0.24841482864589412</c:v>
                </c:pt>
                <c:pt idx="8">
                  <c:v>-0.22784250658327238</c:v>
                </c:pt>
                <c:pt idx="9">
                  <c:v>-0.20608815002037031</c:v>
                </c:pt>
                <c:pt idx="10">
                  <c:v>-0.18416925643348889</c:v>
                </c:pt>
                <c:pt idx="11">
                  <c:v>-0.16281748228269646</c:v>
                </c:pt>
                <c:pt idx="12">
                  <c:v>-0.14266904502682945</c:v>
                </c:pt>
                <c:pt idx="13">
                  <c:v>-0.12455357375206233</c:v>
                </c:pt>
                <c:pt idx="14">
                  <c:v>-0.10927058364457327</c:v>
                </c:pt>
                <c:pt idx="15">
                  <c:v>-9.7319362649846045E-2</c:v>
                </c:pt>
                <c:pt idx="16">
                  <c:v>-8.8722210786331829E-2</c:v>
                </c:pt>
                <c:pt idx="17">
                  <c:v>-8.3003597748101954E-2</c:v>
                </c:pt>
                <c:pt idx="18">
                  <c:v>-7.9284005922326414E-2</c:v>
                </c:pt>
                <c:pt idx="19">
                  <c:v>-7.6401087147998092E-2</c:v>
                </c:pt>
                <c:pt idx="20">
                  <c:v>-7.2938508824860457E-2</c:v>
                </c:pt>
                <c:pt idx="21">
                  <c:v>-6.7137698191767528E-2</c:v>
                </c:pt>
                <c:pt idx="22">
                  <c:v>-5.6756550116787742E-2</c:v>
                </c:pt>
                <c:pt idx="23">
                  <c:v>-3.9581808414962436E-2</c:v>
                </c:pt>
                <c:pt idx="24">
                  <c:v>-1.7149973869662233E-2</c:v>
                </c:pt>
                <c:pt idx="25">
                  <c:v>-4.4716218311571217E-3</c:v>
                </c:pt>
                <c:pt idx="26">
                  <c:v>-1.7149973869662233E-2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39-4369-ADD6-0CE73DFB10F2}"/>
            </c:ext>
          </c:extLst>
        </c:ser>
        <c:ser>
          <c:idx val="2"/>
          <c:order val="2"/>
          <c:tx>
            <c:strRef>
              <c:f>'AJL2005'!$L$1</c:f>
              <c:strCache>
                <c:ptCount val="1"/>
                <c:pt idx="0">
                  <c:v>b33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'AJL2005'!$A$2:$A$28</c:f>
              <c:numCache>
                <c:formatCode>0.00000.E+00</c:formatCode>
                <c:ptCount val="27"/>
                <c:pt idx="0">
                  <c:v>0</c:v>
                </c:pt>
                <c:pt idx="1">
                  <c:v>5.2025700000000001E-3</c:v>
                </c:pt>
                <c:pt idx="2">
                  <c:v>1.1151899999999999E-2</c:v>
                </c:pt>
                <c:pt idx="3">
                  <c:v>1.7955100000000002E-2</c:v>
                </c:pt>
                <c:pt idx="4">
                  <c:v>2.5734699999999999E-2</c:v>
                </c:pt>
                <c:pt idx="5">
                  <c:v>3.4631000000000002E-2</c:v>
                </c:pt>
                <c:pt idx="6">
                  <c:v>4.4804200000000002E-2</c:v>
                </c:pt>
                <c:pt idx="7">
                  <c:v>5.6437500000000002E-2</c:v>
                </c:pt>
                <c:pt idx="8">
                  <c:v>6.9740499999999997E-2</c:v>
                </c:pt>
                <c:pt idx="9">
                  <c:v>8.4952899999999998E-2</c:v>
                </c:pt>
                <c:pt idx="10">
                  <c:v>0.102349</c:v>
                </c:pt>
                <c:pt idx="11">
                  <c:v>0.122241</c:v>
                </c:pt>
                <c:pt idx="12">
                  <c:v>0.14498900000000001</c:v>
                </c:pt>
                <c:pt idx="13">
                  <c:v>0.17100199999999999</c:v>
                </c:pt>
                <c:pt idx="14">
                  <c:v>0.20074900000000001</c:v>
                </c:pt>
                <c:pt idx="15">
                  <c:v>0.234765</c:v>
                </c:pt>
                <c:pt idx="16">
                  <c:v>0.27366299999999999</c:v>
                </c:pt>
                <c:pt idx="17">
                  <c:v>0.31814399999999998</c:v>
                </c:pt>
                <c:pt idx="18">
                  <c:v>0.36901</c:v>
                </c:pt>
                <c:pt idx="19">
                  <c:v>0.42717699999999997</c:v>
                </c:pt>
                <c:pt idx="20">
                  <c:v>0.49369200000000002</c:v>
                </c:pt>
                <c:pt idx="21">
                  <c:v>0.56975399999999998</c:v>
                </c:pt>
                <c:pt idx="22">
                  <c:v>0.65673300000000001</c:v>
                </c:pt>
                <c:pt idx="23">
                  <c:v>0.75619599999999998</c:v>
                </c:pt>
                <c:pt idx="24">
                  <c:v>0.86993600000000004</c:v>
                </c:pt>
                <c:pt idx="25">
                  <c:v>1</c:v>
                </c:pt>
                <c:pt idx="26">
                  <c:v>1.1300600000000001</c:v>
                </c:pt>
              </c:numCache>
            </c:numRef>
          </c:xVal>
          <c:yVal>
            <c:numRef>
              <c:f>'AJL2005'!$L$2:$L$28</c:f>
              <c:numCache>
                <c:formatCode>0.00000.E+00</c:formatCode>
                <c:ptCount val="27"/>
                <c:pt idx="1">
                  <c:v>-0.13146675843172648</c:v>
                </c:pt>
                <c:pt idx="2">
                  <c:v>-0.15309405442862931</c:v>
                </c:pt>
                <c:pt idx="3">
                  <c:v>-0.16940236338634118</c:v>
                </c:pt>
                <c:pt idx="4">
                  <c:v>-0.17630339632170364</c:v>
                </c:pt>
                <c:pt idx="5">
                  <c:v>-0.17076458517846277</c:v>
                </c:pt>
                <c:pt idx="6">
                  <c:v>-0.16014358910142024</c:v>
                </c:pt>
                <c:pt idx="7">
                  <c:v>-0.14798799053671269</c:v>
                </c:pt>
                <c:pt idx="8">
                  <c:v>-0.13503396559984845</c:v>
                </c:pt>
                <c:pt idx="9">
                  <c:v>-0.12145981908005332</c:v>
                </c:pt>
                <c:pt idx="10">
                  <c:v>-0.10744582659429434</c:v>
                </c:pt>
                <c:pt idx="11">
                  <c:v>-9.3410115877063243E-2</c:v>
                </c:pt>
                <c:pt idx="12">
                  <c:v>-7.9834648884050077E-2</c:v>
                </c:pt>
                <c:pt idx="13">
                  <c:v>-6.7310825088348417E-2</c:v>
                </c:pt>
                <c:pt idx="14">
                  <c:v>-5.6437092368582423E-2</c:v>
                </c:pt>
                <c:pt idx="15">
                  <c:v>-4.7635048279573114E-2</c:v>
                </c:pt>
                <c:pt idx="16">
                  <c:v>-4.1040873301770274E-2</c:v>
                </c:pt>
                <c:pt idx="17">
                  <c:v>-3.6477129595479503E-2</c:v>
                </c:pt>
                <c:pt idx="18">
                  <c:v>-3.3495463346114418E-2</c:v>
                </c:pt>
                <c:pt idx="19">
                  <c:v>-3.1457793324441541E-2</c:v>
                </c:pt>
                <c:pt idx="20">
                  <c:v>-2.9602127017649717E-2</c:v>
                </c:pt>
                <c:pt idx="21">
                  <c:v>-2.70542729700982E-2</c:v>
                </c:pt>
                <c:pt idx="22">
                  <c:v>-2.2801389474703632E-2</c:v>
                </c:pt>
                <c:pt idx="23">
                  <c:v>-1.5886517159992026E-2</c:v>
                </c:pt>
                <c:pt idx="24">
                  <c:v>-6.8445699731205329E-3</c:v>
                </c:pt>
                <c:pt idx="25">
                  <c:v>-1.7120987919010855E-3</c:v>
                </c:pt>
                <c:pt idx="26">
                  <c:v>-6.8445699731205329E-3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39-4369-ADD6-0CE73DFB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AA0180F-6F89-4B5D-8000-DA1C4D9AF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8D6E7A2-BC11-470A-B773-FF972F0EE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6</xdr:col>
      <xdr:colOff>0</xdr:colOff>
      <xdr:row>35</xdr:row>
      <xdr:rowOff>225136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24AE824-2AC7-4D25-A676-2917C8B17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1</xdr:colOff>
      <xdr:row>12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ACFB993-3CA8-424C-90C4-7809EB07A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</xdr:row>
      <xdr:rowOff>0</xdr:rowOff>
    </xdr:from>
    <xdr:to>
      <xdr:col>12</xdr:col>
      <xdr:colOff>1</xdr:colOff>
      <xdr:row>24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7B33169-82C2-4EF4-AB37-7235CC8E3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12</xdr:col>
      <xdr:colOff>1</xdr:colOff>
      <xdr:row>35</xdr:row>
      <xdr:rowOff>225136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4CC182C-D510-414C-9043-A123FB90D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DBC-7368-42E4-B2CE-DDA074643DD2}">
  <dimension ref="A1:AL28"/>
  <sheetViews>
    <sheetView zoomScale="70" zoomScaleNormal="70" workbookViewId="0">
      <selection activeCell="D16" sqref="D16"/>
    </sheetView>
  </sheetViews>
  <sheetFormatPr defaultColWidth="14.5" defaultRowHeight="18.75" x14ac:dyDescent="0.4"/>
  <cols>
    <col min="1" max="1" width="14.5" style="1"/>
    <col min="2" max="12" width="14.5" style="4"/>
    <col min="13" max="13" width="14.5" style="2"/>
    <col min="15" max="18" width="14.5" style="4"/>
    <col min="22" max="16384" width="14.5" style="4"/>
  </cols>
  <sheetData>
    <row r="1" spans="1:38" x14ac:dyDescent="0.4">
      <c r="A1" s="1" t="s">
        <v>16</v>
      </c>
      <c r="B1" s="4" t="s">
        <v>7</v>
      </c>
      <c r="C1" s="4" t="s">
        <v>10</v>
      </c>
      <c r="D1" s="4" t="s">
        <v>11</v>
      </c>
      <c r="E1" s="4" t="s">
        <v>12</v>
      </c>
      <c r="F1" s="4" t="s">
        <v>13</v>
      </c>
      <c r="G1" s="4" t="str">
        <f>"-uv+"</f>
        <v>-uv+</v>
      </c>
      <c r="H1" s="4" t="s">
        <v>14</v>
      </c>
      <c r="I1" s="4" t="s">
        <v>15</v>
      </c>
      <c r="J1" s="4" t="s">
        <v>23</v>
      </c>
      <c r="K1" s="4" t="s">
        <v>24</v>
      </c>
      <c r="L1" s="4" t="s">
        <v>25</v>
      </c>
      <c r="M1" s="2" t="s">
        <v>6</v>
      </c>
      <c r="O1" s="4" t="s">
        <v>0</v>
      </c>
      <c r="P1" s="4" t="s">
        <v>1</v>
      </c>
      <c r="Q1" s="4" t="s">
        <v>2</v>
      </c>
      <c r="R1" s="4" t="s">
        <v>3</v>
      </c>
      <c r="S1" s="4" t="s">
        <v>28</v>
      </c>
      <c r="T1" s="4" t="s">
        <v>29</v>
      </c>
      <c r="U1" s="4" t="s">
        <v>30</v>
      </c>
      <c r="V1" s="4" t="s">
        <v>9</v>
      </c>
      <c r="W1" s="4" t="s">
        <v>8</v>
      </c>
      <c r="X1" s="4" t="s">
        <v>4</v>
      </c>
      <c r="Y1" s="4" t="s">
        <v>5</v>
      </c>
      <c r="Z1" s="4" t="s">
        <v>26</v>
      </c>
      <c r="AA1" s="4" t="s">
        <v>31</v>
      </c>
      <c r="AB1" s="4" t="s">
        <v>32</v>
      </c>
      <c r="AC1" s="4" t="s">
        <v>33</v>
      </c>
      <c r="AD1" s="4" t="s">
        <v>34</v>
      </c>
      <c r="AE1" s="4" t="s">
        <v>35</v>
      </c>
      <c r="AF1" s="4" t="s">
        <v>36</v>
      </c>
      <c r="AG1" s="4" t="s">
        <v>17</v>
      </c>
      <c r="AH1" s="4" t="s">
        <v>18</v>
      </c>
      <c r="AI1" s="4" t="s">
        <v>19</v>
      </c>
      <c r="AJ1" s="4" t="s">
        <v>20</v>
      </c>
      <c r="AK1" s="4" t="s">
        <v>21</v>
      </c>
      <c r="AL1" s="4" t="s">
        <v>22</v>
      </c>
    </row>
    <row r="2" spans="1:38" x14ac:dyDescent="0.4">
      <c r="A2" s="4">
        <f>O2/1</f>
        <v>0</v>
      </c>
      <c r="B2" s="4">
        <f>M2*O2/X2</f>
        <v>0</v>
      </c>
      <c r="C2" s="4">
        <f>P2/M2</f>
        <v>0</v>
      </c>
      <c r="D2" s="4">
        <f>W2/(M2*M2)</f>
        <v>1.8315715487418079E-28</v>
      </c>
      <c r="E2" s="4">
        <f>V2*X2/(M2^4)</f>
        <v>0.66256905622879425</v>
      </c>
      <c r="F2" s="4">
        <f>AA2/$M2^2</f>
        <v>1.2210483096850548E-28</v>
      </c>
      <c r="G2" s="4">
        <f>-AB2/$M2^2</f>
        <v>0</v>
      </c>
      <c r="H2" s="4">
        <f>AD2/$M2^2</f>
        <v>1.2210483096850548E-28</v>
      </c>
      <c r="I2" s="4">
        <f>AF2/$M2^2</f>
        <v>1.2210483096850548E-28</v>
      </c>
      <c r="J2" s="4">
        <f>AG2/(2*MAX($W2,0.00001))</f>
        <v>-6.5137499999999996E-3</v>
      </c>
      <c r="K2" s="4">
        <f>AJ2/(2*MAX($W2,0.00001))</f>
        <v>1.3027499999999999E-2</v>
      </c>
      <c r="L2" s="4">
        <f>AL2/(2*MAX($W2,0.00001))</f>
        <v>-6.5137499999999996E-3</v>
      </c>
      <c r="M2" s="2">
        <f>SQRT(SQRT(SUMSQ($S$2:$U$2)))</f>
        <v>7.3890406479217999E-3</v>
      </c>
      <c r="O2" s="4">
        <v>0</v>
      </c>
      <c r="P2" s="4">
        <v>0</v>
      </c>
      <c r="Q2" s="4">
        <v>0</v>
      </c>
      <c r="R2" s="4">
        <v>0</v>
      </c>
      <c r="S2" s="3">
        <v>-5.45973E-5</v>
      </c>
      <c r="T2" s="3">
        <v>2.6054999999999999E-7</v>
      </c>
      <c r="U2" s="3">
        <v>-2.92353E-15</v>
      </c>
      <c r="V2" s="4">
        <v>9.8753700000000003E-5</v>
      </c>
      <c r="W2" s="4">
        <v>1.0000000000000001E-32</v>
      </c>
      <c r="X2" s="4">
        <v>2.0000000000000002E-5</v>
      </c>
      <c r="Y2" s="4">
        <v>0</v>
      </c>
      <c r="Z2" s="4">
        <v>4.32197E-13</v>
      </c>
      <c r="AA2" s="4">
        <v>6.6666699999999996E-33</v>
      </c>
      <c r="AB2" s="4">
        <v>0</v>
      </c>
      <c r="AC2" s="4">
        <v>0</v>
      </c>
      <c r="AD2" s="4">
        <v>6.6666699999999996E-33</v>
      </c>
      <c r="AE2" s="4">
        <v>0</v>
      </c>
      <c r="AF2" s="4">
        <v>6.6666699999999996E-33</v>
      </c>
      <c r="AG2" s="4">
        <v>-1.3027499999999999E-7</v>
      </c>
      <c r="AH2" s="4">
        <v>-5.45973E-5</v>
      </c>
      <c r="AI2" s="4">
        <v>-1.03534E-16</v>
      </c>
      <c r="AJ2" s="4">
        <v>2.6054999999999999E-7</v>
      </c>
      <c r="AK2" s="4">
        <v>-2.92353E-15</v>
      </c>
      <c r="AL2" s="4">
        <v>-1.3027499999999999E-7</v>
      </c>
    </row>
    <row r="3" spans="1:38" x14ac:dyDescent="0.4">
      <c r="A3" s="4">
        <f>O3/1</f>
        <v>9.6000100000000008E-3</v>
      </c>
      <c r="B3" s="4">
        <f>M3*O3/X3</f>
        <v>3.5467432055227879</v>
      </c>
      <c r="C3" s="4">
        <f>P3/M3</f>
        <v>3.4888561625724095</v>
      </c>
      <c r="D3" s="4">
        <f>W3/(M3*M3)</f>
        <v>1.4960477882993448</v>
      </c>
      <c r="E3" s="4">
        <f>V3*X3/(M3^4)</f>
        <v>0.44118937807577646</v>
      </c>
      <c r="F3" s="4">
        <f>AA3/$M3^2</f>
        <v>1.0208557078360265</v>
      </c>
      <c r="G3" s="4">
        <f>-AB3/$M3^2</f>
        <v>7.006292329686549E-2</v>
      </c>
      <c r="H3" s="4">
        <f>AD3/$M3^2</f>
        <v>0.98298796606578953</v>
      </c>
      <c r="I3" s="4">
        <f>AF3/$M3^2</f>
        <v>0.98825373426842222</v>
      </c>
      <c r="J3" s="4">
        <f>AG3/(2*MAX($W3,0.00001))</f>
        <v>8.1141169744286014E-3</v>
      </c>
      <c r="K3" s="4">
        <f>AJ3/(2*MAX($W3,0.00001))</f>
        <v>-5.3322861714643899E-3</v>
      </c>
      <c r="L3" s="4">
        <f>AL3/(2*MAX($W3,0.00001))</f>
        <v>-2.7818369243313326E-3</v>
      </c>
      <c r="M3" s="2">
        <f t="shared" ref="M3:M28" si="0">SQRT(SQRT(SUMSQ($S$2:$U$2)))</f>
        <v>7.3890406479217999E-3</v>
      </c>
      <c r="O3" s="4">
        <v>9.6000100000000008E-3</v>
      </c>
      <c r="P3" s="4">
        <v>2.5779300000000002E-2</v>
      </c>
      <c r="Q3" s="4">
        <v>-5.8110399999999998E-5</v>
      </c>
      <c r="R3" s="4">
        <v>1.44389E-12</v>
      </c>
      <c r="S3">
        <v>0</v>
      </c>
      <c r="T3">
        <v>0</v>
      </c>
      <c r="U3">
        <v>0</v>
      </c>
      <c r="V3" s="4">
        <v>6.5757800000000003E-5</v>
      </c>
      <c r="W3" s="4">
        <v>8.16811E-5</v>
      </c>
      <c r="X3" s="4">
        <v>2.0000000000000002E-5</v>
      </c>
      <c r="Y3" s="4">
        <v>1.5192E-6</v>
      </c>
      <c r="Z3" s="4">
        <v>1.06441E-6</v>
      </c>
      <c r="AA3" s="4">
        <v>5.5736599999999998E-5</v>
      </c>
      <c r="AB3" s="4">
        <v>-3.8252899999999998E-6</v>
      </c>
      <c r="AC3" s="4">
        <v>7.4009400000000003E-17</v>
      </c>
      <c r="AD3" s="4">
        <v>5.3669099999999997E-5</v>
      </c>
      <c r="AE3" s="4">
        <v>-1.8898699999999999E-16</v>
      </c>
      <c r="AF3" s="4">
        <v>5.3956599999999998E-5</v>
      </c>
      <c r="AG3" s="4">
        <v>1.3255400000000001E-6</v>
      </c>
      <c r="AH3" s="4">
        <v>-5.3783999999999999E-5</v>
      </c>
      <c r="AI3" s="4">
        <v>-7.0180000000000001E-17</v>
      </c>
      <c r="AJ3" s="4">
        <v>-8.7109399999999995E-7</v>
      </c>
      <c r="AK3" s="4">
        <v>-2.6174699999999999E-15</v>
      </c>
      <c r="AL3" s="4">
        <v>-4.5444700000000002E-7</v>
      </c>
    </row>
    <row r="4" spans="1:38" x14ac:dyDescent="0.4">
      <c r="A4" s="4">
        <f>O4/1</f>
        <v>2.0196599999999999E-2</v>
      </c>
      <c r="B4" s="4">
        <f>M4*O4/X4</f>
        <v>7.4616749174908703</v>
      </c>
      <c r="C4" s="4">
        <f>P4/M4</f>
        <v>6.8936283378446888</v>
      </c>
      <c r="D4" s="4">
        <f>W4/(M4*M4)</f>
        <v>1.5546525831444364</v>
      </c>
      <c r="E4" s="4">
        <f>V4*X4/(M4^4)</f>
        <v>0.20816502378413604</v>
      </c>
      <c r="F4" s="4">
        <f>AA4/$M4^2</f>
        <v>1.1815321535209504</v>
      </c>
      <c r="G4" s="4">
        <f>-AB4/$M4^2</f>
        <v>0.14233746923883672</v>
      </c>
      <c r="H4" s="4">
        <f>AD4/$M4^2</f>
        <v>0.94707634270960894</v>
      </c>
      <c r="I4" s="4">
        <f>AF4/$M4^2</f>
        <v>0.98069483848676486</v>
      </c>
      <c r="J4" s="4">
        <f>AG4/(2*MAX($W4,0.00001))</f>
        <v>4.7382977069019137E-2</v>
      </c>
      <c r="K4" s="4">
        <f>AJ4/(2*MAX($W4,0.00001))</f>
        <v>-3.0173372541257858E-2</v>
      </c>
      <c r="L4" s="4">
        <f>AL4/(2*MAX($W4,0.00001))</f>
        <v>-1.7209604527761282E-2</v>
      </c>
      <c r="M4" s="2">
        <f t="shared" si="0"/>
        <v>7.3890406479217999E-3</v>
      </c>
      <c r="O4" s="4">
        <v>2.0196599999999999E-2</v>
      </c>
      <c r="P4" s="4">
        <v>5.0937299999999998E-2</v>
      </c>
      <c r="Q4" s="4">
        <v>8.1896200000000004E-5</v>
      </c>
      <c r="R4" s="4">
        <v>2.4389899999999999E-12</v>
      </c>
      <c r="S4">
        <v>0</v>
      </c>
      <c r="T4">
        <v>0</v>
      </c>
      <c r="U4">
        <v>0</v>
      </c>
      <c r="V4" s="4">
        <v>3.1026299999999998E-5</v>
      </c>
      <c r="W4" s="4">
        <v>8.4880800000000002E-5</v>
      </c>
      <c r="X4" s="4">
        <v>2.0000000000000002E-5</v>
      </c>
      <c r="Y4" s="4">
        <v>4.0393800000000001E-6</v>
      </c>
      <c r="Z4" s="4">
        <v>5.8047200000000002E-6</v>
      </c>
      <c r="AA4" s="4">
        <v>6.4509200000000002E-5</v>
      </c>
      <c r="AB4" s="4">
        <v>-7.77133E-6</v>
      </c>
      <c r="AC4" s="4">
        <v>2.3552200000000001E-16</v>
      </c>
      <c r="AD4" s="4">
        <v>5.1708400000000001E-5</v>
      </c>
      <c r="AE4" s="4">
        <v>-1.3049200000000001E-16</v>
      </c>
      <c r="AF4" s="4">
        <v>5.3543900000000001E-5</v>
      </c>
      <c r="AG4" s="4">
        <v>8.0438099999999998E-6</v>
      </c>
      <c r="AH4" s="4">
        <v>-5.0006600000000003E-5</v>
      </c>
      <c r="AI4" s="4">
        <v>1.49756E-16</v>
      </c>
      <c r="AJ4" s="4">
        <v>-5.1222800000000004E-6</v>
      </c>
      <c r="AK4" s="4">
        <v>-1.4347399999999999E-15</v>
      </c>
      <c r="AL4" s="4">
        <v>-2.9215299999999999E-6</v>
      </c>
    </row>
    <row r="5" spans="1:38" x14ac:dyDescent="0.4">
      <c r="A5" s="4">
        <f>O5/1</f>
        <v>3.1893299999999999E-2</v>
      </c>
      <c r="B5" s="4">
        <f>M5*O5/X5</f>
        <v>11.783044504818216</v>
      </c>
      <c r="C5" s="4">
        <f>P5/M5</f>
        <v>9.7958048208000648</v>
      </c>
      <c r="D5" s="4">
        <f>W5/(M5*M5)</f>
        <v>2.8323605586898193</v>
      </c>
      <c r="E5" s="4">
        <f>V5*X5/(M5^4)</f>
        <v>0.18223622947362619</v>
      </c>
      <c r="F5" s="4">
        <f>AA5/$M5^2</f>
        <v>2.3690462197200914</v>
      </c>
      <c r="G5" s="4">
        <f>-AB5/$M5^2</f>
        <v>0.3956432649583641</v>
      </c>
      <c r="H5" s="4">
        <f>AD5/$M5^2</f>
        <v>1.6032221974739718</v>
      </c>
      <c r="I5" s="4">
        <f>AF5/$M5^2</f>
        <v>1.6924490370424776</v>
      </c>
      <c r="J5" s="4">
        <f>AG5/(2*MAX($W5,0.00001))</f>
        <v>8.4735613453094577E-2</v>
      </c>
      <c r="K5" s="4">
        <f>AJ5/(2*MAX($W5,0.00001))</f>
        <v>-5.0029746315660137E-2</v>
      </c>
      <c r="L5" s="4">
        <f>AL5/(2*MAX($W5,0.00001))</f>
        <v>-3.4705867137434447E-2</v>
      </c>
      <c r="M5" s="2">
        <f t="shared" si="0"/>
        <v>7.3890406479217999E-3</v>
      </c>
      <c r="O5" s="4">
        <v>3.1893299999999999E-2</v>
      </c>
      <c r="P5" s="4">
        <v>7.2381600000000004E-2</v>
      </c>
      <c r="Q5" s="4">
        <v>1.3768999999999999E-4</v>
      </c>
      <c r="R5" s="4">
        <v>2.8598599999999999E-12</v>
      </c>
      <c r="S5">
        <v>0</v>
      </c>
      <c r="T5">
        <v>0</v>
      </c>
      <c r="U5">
        <v>0</v>
      </c>
      <c r="V5" s="4">
        <v>2.7161700000000001E-5</v>
      </c>
      <c r="W5" s="4">
        <v>1.5464100000000001E-4</v>
      </c>
      <c r="X5" s="4">
        <v>2.0000000000000002E-5</v>
      </c>
      <c r="Y5" s="4">
        <v>1.6634E-5</v>
      </c>
      <c r="Z5" s="4">
        <v>1.5338699999999999E-5</v>
      </c>
      <c r="AA5" s="4">
        <v>1.29345E-4</v>
      </c>
      <c r="AB5" s="4">
        <v>-2.1601299999999999E-5</v>
      </c>
      <c r="AC5" s="4">
        <v>6.3410200000000002E-16</v>
      </c>
      <c r="AD5" s="4">
        <v>8.7532600000000003E-5</v>
      </c>
      <c r="AE5" s="4">
        <v>1.3408200000000001E-16</v>
      </c>
      <c r="AF5" s="4">
        <v>9.2404200000000005E-5</v>
      </c>
      <c r="AG5" s="4">
        <v>2.6207199999999999E-5</v>
      </c>
      <c r="AH5" s="4">
        <v>-5.1517700000000003E-5</v>
      </c>
      <c r="AI5" s="4">
        <v>7.51231E-16</v>
      </c>
      <c r="AJ5" s="4">
        <v>-1.54733E-5</v>
      </c>
      <c r="AK5" s="4">
        <v>-2.0665999999999999E-16</v>
      </c>
      <c r="AL5" s="4">
        <v>-1.0733900000000001E-5</v>
      </c>
    </row>
    <row r="6" spans="1:38" x14ac:dyDescent="0.4">
      <c r="A6" s="4">
        <f>O6/1</f>
        <v>4.4804299999999998E-2</v>
      </c>
      <c r="B6" s="4">
        <f>M6*O6/X6</f>
        <v>16.553039695084131</v>
      </c>
      <c r="C6" s="4">
        <f>P6/M6</f>
        <v>11.771108611300267</v>
      </c>
      <c r="D6" s="4">
        <f>W6/(M6*M6)</f>
        <v>3.6736013710269315</v>
      </c>
      <c r="E6" s="4">
        <f>V6*X6/(M6^4)</f>
        <v>0.14843942887839479</v>
      </c>
      <c r="F6" s="4">
        <f>AA6/$M6^2</f>
        <v>3.197997186965146</v>
      </c>
      <c r="G6" s="4">
        <f>-AB6/$M6^2</f>
        <v>0.65081048684287779</v>
      </c>
      <c r="H6" s="4">
        <f>AD6/$M6^2</f>
        <v>2.0064500002156755</v>
      </c>
      <c r="I6" s="4">
        <f>AF6/$M6^2</f>
        <v>2.142755554873041</v>
      </c>
      <c r="J6" s="4">
        <f>AG6/(2*MAX($W6,0.00001))</f>
        <v>0.10167721156099337</v>
      </c>
      <c r="K6" s="4">
        <f>AJ6/(2*MAX($W6,0.00001))</f>
        <v>-5.9729223068140463E-2</v>
      </c>
      <c r="L6" s="4">
        <f>AL6/(2*MAX($W6,0.00001))</f>
        <v>-4.1947988492852903E-2</v>
      </c>
      <c r="M6" s="2">
        <f t="shared" si="0"/>
        <v>7.3890406479217999E-3</v>
      </c>
      <c r="O6" s="4">
        <v>4.4804299999999998E-2</v>
      </c>
      <c r="P6" s="4">
        <v>8.6977200000000005E-2</v>
      </c>
      <c r="Q6" s="4">
        <v>-2.1109100000000001E-5</v>
      </c>
      <c r="R6" s="4">
        <v>3.0135899999999999E-12</v>
      </c>
      <c r="S6">
        <v>0</v>
      </c>
      <c r="T6">
        <v>0</v>
      </c>
      <c r="U6">
        <v>0</v>
      </c>
      <c r="V6" s="4">
        <v>2.2124400000000001E-5</v>
      </c>
      <c r="W6" s="4">
        <v>2.00571E-4</v>
      </c>
      <c r="X6" s="4">
        <v>2.0000000000000002E-5</v>
      </c>
      <c r="Y6" s="4">
        <v>4.3368100000000002E-5</v>
      </c>
      <c r="Z6" s="4">
        <v>2.40954E-5</v>
      </c>
      <c r="AA6" s="4">
        <v>1.74604E-4</v>
      </c>
      <c r="AB6" s="4">
        <v>-3.55329E-5</v>
      </c>
      <c r="AC6" s="4">
        <v>9.4116499999999998E-16</v>
      </c>
      <c r="AD6" s="4">
        <v>1.09548E-4</v>
      </c>
      <c r="AE6" s="4">
        <v>9.2061699999999991E-16</v>
      </c>
      <c r="AF6" s="4">
        <v>1.1699E-4</v>
      </c>
      <c r="AG6" s="4">
        <v>4.0787000000000001E-5</v>
      </c>
      <c r="AH6" s="4">
        <v>-5.3639800000000001E-5</v>
      </c>
      <c r="AI6" s="4">
        <v>1.1762700000000001E-15</v>
      </c>
      <c r="AJ6" s="4">
        <v>-2.3959900000000001E-5</v>
      </c>
      <c r="AK6" s="4">
        <v>9.4661699999999994E-16</v>
      </c>
      <c r="AL6" s="4">
        <v>-1.68271E-5</v>
      </c>
    </row>
    <row r="7" spans="1:38" x14ac:dyDescent="0.4">
      <c r="A7" s="4">
        <f>O7/1</f>
        <v>5.90556E-2</v>
      </c>
      <c r="B7" s="4">
        <f>M7*O7/X7</f>
        <v>21.818211444370533</v>
      </c>
      <c r="C7" s="4">
        <f>P7/M7</f>
        <v>13.045820776085705</v>
      </c>
      <c r="D7" s="4">
        <f>W7/(M7*M7)</f>
        <v>3.8198157277629901</v>
      </c>
      <c r="E7" s="4">
        <f>V7*X7/(M7^4)</f>
        <v>0.11383214379506379</v>
      </c>
      <c r="F7" s="4">
        <f>AA7/$M7^2</f>
        <v>3.3086790556556136</v>
      </c>
      <c r="G7" s="4">
        <f>-AB7/$M7^2</f>
        <v>0.7742693986573681</v>
      </c>
      <c r="H7" s="4">
        <f>AD7/$M7^2</f>
        <v>2.0821671680406619</v>
      </c>
      <c r="I7" s="4">
        <f>AF7/$M7^2</f>
        <v>2.2487852318297041</v>
      </c>
      <c r="J7" s="4">
        <f>AG7/(2*MAX($W7,0.00001))</f>
        <v>9.9750664096588892E-2</v>
      </c>
      <c r="K7" s="4">
        <f>AJ7/(2*MAX($W7,0.00001))</f>
        <v>-6.0766276360079405E-2</v>
      </c>
      <c r="L7" s="4">
        <f>AL7/(2*MAX($W7,0.00001))</f>
        <v>-3.8984387736509481E-2</v>
      </c>
      <c r="M7" s="2">
        <f t="shared" si="0"/>
        <v>7.3890406479217999E-3</v>
      </c>
      <c r="O7" s="4">
        <v>5.90556E-2</v>
      </c>
      <c r="P7" s="4">
        <v>9.6396099999999998E-2</v>
      </c>
      <c r="Q7" s="4">
        <v>-5.9783600000000001E-5</v>
      </c>
      <c r="R7" s="4">
        <v>3.0582E-12</v>
      </c>
      <c r="S7">
        <v>0</v>
      </c>
      <c r="T7">
        <v>0</v>
      </c>
      <c r="U7">
        <v>0</v>
      </c>
      <c r="V7" s="4">
        <v>1.6966300000000001E-5</v>
      </c>
      <c r="W7" s="4">
        <v>2.0855400000000001E-4</v>
      </c>
      <c r="X7" s="4">
        <v>2.0000000000000002E-5</v>
      </c>
      <c r="Y7" s="4">
        <v>8.2728199999999998E-5</v>
      </c>
      <c r="Z7" s="4">
        <v>2.59018E-5</v>
      </c>
      <c r="AA7" s="4">
        <v>1.8064700000000001E-4</v>
      </c>
      <c r="AB7" s="4">
        <v>-4.2273500000000001E-5</v>
      </c>
      <c r="AC7" s="4">
        <v>9.4211399999999991E-16</v>
      </c>
      <c r="AD7" s="4">
        <v>1.13682E-4</v>
      </c>
      <c r="AE7" s="4">
        <v>2.0772600000000002E-15</v>
      </c>
      <c r="AF7" s="4">
        <v>1.22779E-4</v>
      </c>
      <c r="AG7" s="4">
        <v>4.1606800000000003E-5</v>
      </c>
      <c r="AH7" s="4">
        <v>-5.3163199999999999E-5</v>
      </c>
      <c r="AI7" s="4">
        <v>1.16413E-15</v>
      </c>
      <c r="AJ7" s="4">
        <v>-2.5346100000000001E-5</v>
      </c>
      <c r="AK7" s="4">
        <v>2.2260600000000001E-15</v>
      </c>
      <c r="AL7" s="4">
        <v>-1.6260699999999998E-5</v>
      </c>
    </row>
    <row r="8" spans="1:38" x14ac:dyDescent="0.4">
      <c r="A8" s="4">
        <f>O8/1</f>
        <v>7.4786400000000003E-2</v>
      </c>
      <c r="B8" s="4">
        <f>M8*O8/X8</f>
        <v>27.62998747558694</v>
      </c>
      <c r="C8" s="4">
        <f>P8/M8</f>
        <v>13.936585939470101</v>
      </c>
      <c r="D8" s="4">
        <f>W8/(M8*M8)</f>
        <v>3.7066795531972083</v>
      </c>
      <c r="E8" s="4">
        <f>V8*X8/(M8^4)</f>
        <v>8.7683955090838234E-2</v>
      </c>
      <c r="F8" s="4">
        <f>AA8/$M8^2</f>
        <v>3.1208880247631163</v>
      </c>
      <c r="G8" s="4">
        <f>-AB8/$M8^2</f>
        <v>0.82175105948695082</v>
      </c>
      <c r="H8" s="4">
        <f>AD8/$M8^2</f>
        <v>2.0665988098763566</v>
      </c>
      <c r="I8" s="4">
        <f>AF8/$M8^2</f>
        <v>2.2258722717549442</v>
      </c>
      <c r="J8" s="4">
        <f>AG8/(2*MAX($W8,0.00001))</f>
        <v>8.7707595230683333E-2</v>
      </c>
      <c r="K8" s="4">
        <f>AJ8/(2*MAX($W8,0.00001))</f>
        <v>-5.4685562094506784E-2</v>
      </c>
      <c r="L8" s="4">
        <f>AL8/(2*MAX($W8,0.00001))</f>
        <v>-3.3022033136176542E-2</v>
      </c>
      <c r="M8" s="2">
        <f t="shared" si="0"/>
        <v>7.3890406479217999E-3</v>
      </c>
      <c r="O8" s="4">
        <v>7.4786400000000003E-2</v>
      </c>
      <c r="P8" s="4">
        <v>0.102978</v>
      </c>
      <c r="Q8" s="4">
        <v>-2.1641399999999999E-5</v>
      </c>
      <c r="R8" s="4">
        <v>3.0388599999999998E-12</v>
      </c>
      <c r="S8">
        <v>0</v>
      </c>
      <c r="T8">
        <v>0</v>
      </c>
      <c r="U8">
        <v>0</v>
      </c>
      <c r="V8" s="4">
        <v>1.3069E-5</v>
      </c>
      <c r="W8" s="4">
        <v>2.02377E-4</v>
      </c>
      <c r="X8" s="4">
        <v>2.0000000000000002E-5</v>
      </c>
      <c r="Y8" s="4">
        <v>1.31416E-4</v>
      </c>
      <c r="Z8" s="4">
        <v>2.23849E-5</v>
      </c>
      <c r="AA8" s="4">
        <v>1.7039400000000001E-4</v>
      </c>
      <c r="AB8" s="4">
        <v>-4.48659E-5</v>
      </c>
      <c r="AC8" s="4">
        <v>6.5005599999999999E-16</v>
      </c>
      <c r="AD8" s="4">
        <v>1.1283200000000001E-4</v>
      </c>
      <c r="AE8" s="4">
        <v>3.3966599999999999E-15</v>
      </c>
      <c r="AF8" s="4">
        <v>1.2152800000000001E-4</v>
      </c>
      <c r="AG8" s="4">
        <v>3.5500000000000002E-5</v>
      </c>
      <c r="AH8" s="4">
        <v>-5.1982599999999999E-5</v>
      </c>
      <c r="AI8" s="4">
        <v>8.1109500000000002E-16</v>
      </c>
      <c r="AJ8" s="4">
        <v>-2.2134199999999999E-5</v>
      </c>
      <c r="AK8" s="4">
        <v>3.5989199999999997E-15</v>
      </c>
      <c r="AL8" s="4">
        <v>-1.33658E-5</v>
      </c>
    </row>
    <row r="9" spans="1:38" x14ac:dyDescent="0.4">
      <c r="A9" s="4">
        <f>O9/1</f>
        <v>9.2150300000000004E-2</v>
      </c>
      <c r="B9" s="4">
        <f>M9*O9/X9</f>
        <v>34.045115620909414</v>
      </c>
      <c r="C9" s="4">
        <f>P9/M9</f>
        <v>14.614346455161474</v>
      </c>
      <c r="D9" s="4">
        <f>W9/(M9*M9)</f>
        <v>3.5282661686342687</v>
      </c>
      <c r="E9" s="4">
        <f>V9*X9/(M9^4)</f>
        <v>6.8952907128285459E-2</v>
      </c>
      <c r="F9" s="4">
        <f>AA9/$M9^2</f>
        <v>2.8730947099338371</v>
      </c>
      <c r="G9" s="4">
        <f>-AB9/$M9^2</f>
        <v>0.83759964809821363</v>
      </c>
      <c r="H9" s="4">
        <f>AD9/$M9^2</f>
        <v>2.0302604303493195</v>
      </c>
      <c r="I9" s="4">
        <f>AF9/$M9^2</f>
        <v>2.1531771969853821</v>
      </c>
      <c r="J9" s="4">
        <f>AG9/(2*MAX($W9,0.00001))</f>
        <v>7.3845750534687185E-2</v>
      </c>
      <c r="K9" s="4">
        <f>AJ9/(2*MAX($W9,0.00001))</f>
        <v>-4.5670850723644602E-2</v>
      </c>
      <c r="L9" s="4">
        <f>AL9/(2*MAX($W9,0.00001))</f>
        <v>-2.8174899811042591E-2</v>
      </c>
      <c r="M9" s="2">
        <f t="shared" si="0"/>
        <v>7.3890406479217999E-3</v>
      </c>
      <c r="O9" s="4">
        <v>9.2150300000000004E-2</v>
      </c>
      <c r="P9" s="4">
        <v>0.107986</v>
      </c>
      <c r="Q9" s="4">
        <v>-1.76661E-6</v>
      </c>
      <c r="R9" s="4">
        <v>2.9779800000000002E-12</v>
      </c>
      <c r="S9">
        <v>0</v>
      </c>
      <c r="T9">
        <v>0</v>
      </c>
      <c r="U9">
        <v>0</v>
      </c>
      <c r="V9" s="4">
        <v>1.02772E-5</v>
      </c>
      <c r="W9" s="4">
        <v>1.9263599999999999E-4</v>
      </c>
      <c r="X9" s="4">
        <v>2.0000000000000002E-5</v>
      </c>
      <c r="Y9" s="4">
        <v>1.86152E-4</v>
      </c>
      <c r="Z9" s="4">
        <v>1.7848800000000001E-5</v>
      </c>
      <c r="AA9" s="4">
        <v>1.5686500000000001E-4</v>
      </c>
      <c r="AB9" s="4">
        <v>-4.57312E-5</v>
      </c>
      <c r="AC9" s="4">
        <v>1.7735599999999999E-16</v>
      </c>
      <c r="AD9" s="4">
        <v>1.1084800000000001E-4</v>
      </c>
      <c r="AE9" s="4">
        <v>4.5574000000000003E-15</v>
      </c>
      <c r="AF9" s="4">
        <v>1.17559E-4</v>
      </c>
      <c r="AG9" s="4">
        <v>2.8450699999999999E-5</v>
      </c>
      <c r="AH9" s="4">
        <v>-5.0769800000000003E-5</v>
      </c>
      <c r="AI9" s="4">
        <v>2.7486400000000001E-16</v>
      </c>
      <c r="AJ9" s="4">
        <v>-1.7595700000000002E-5</v>
      </c>
      <c r="AK9" s="4">
        <v>4.7747000000000001E-15</v>
      </c>
      <c r="AL9" s="4">
        <v>-1.0855E-5</v>
      </c>
    </row>
    <row r="10" spans="1:38" x14ac:dyDescent="0.4">
      <c r="A10" s="4">
        <f>O10/1</f>
        <v>0.111317</v>
      </c>
      <c r="B10" s="4">
        <f>M10*O10/X10</f>
        <v>41.126291890235542</v>
      </c>
      <c r="C10" s="4">
        <f>P10/M10</f>
        <v>15.166380229823037</v>
      </c>
      <c r="D10" s="4">
        <f>W10/(M10*M10)</f>
        <v>3.3438635451069438</v>
      </c>
      <c r="E10" s="4">
        <f>V10*X10/(M10^4)</f>
        <v>5.5374004391366291E-2</v>
      </c>
      <c r="F10" s="4">
        <f>AA10/$M10^2</f>
        <v>2.6547347498928384</v>
      </c>
      <c r="G10" s="4">
        <f>-AB10/$M10^2</f>
        <v>0.83607578056966048</v>
      </c>
      <c r="H10" s="4">
        <f>AD10/$M10^2</f>
        <v>1.9696903592324277</v>
      </c>
      <c r="I10" s="4">
        <f>AF10/$M10^2</f>
        <v>2.0633202968041084</v>
      </c>
      <c r="J10" s="4">
        <f>AG10/(2*MAX($W10,0.00001))</f>
        <v>6.3626977345427466E-2</v>
      </c>
      <c r="K10" s="4">
        <f>AJ10/(2*MAX($W10,0.00001))</f>
        <v>-3.8820603829805879E-2</v>
      </c>
      <c r="L10" s="4">
        <f>AL10/(2*MAX($W10,0.00001))</f>
        <v>-2.4806455676788922E-2</v>
      </c>
      <c r="M10" s="2">
        <f t="shared" si="0"/>
        <v>7.3890406479217999E-3</v>
      </c>
      <c r="O10" s="4">
        <v>0.111317</v>
      </c>
      <c r="P10" s="4">
        <v>0.112065</v>
      </c>
      <c r="Q10" s="4">
        <v>4.1733600000000003E-6</v>
      </c>
      <c r="R10" s="4">
        <v>2.9012799999999999E-12</v>
      </c>
      <c r="S10">
        <v>0</v>
      </c>
      <c r="T10">
        <v>0</v>
      </c>
      <c r="U10">
        <v>0</v>
      </c>
      <c r="V10" s="4">
        <v>8.2533100000000001E-6</v>
      </c>
      <c r="W10" s="4">
        <v>1.82568E-4</v>
      </c>
      <c r="X10" s="4">
        <v>2.0000000000000002E-5</v>
      </c>
      <c r="Y10" s="4">
        <v>2.43663E-4</v>
      </c>
      <c r="Z10" s="4">
        <v>1.43951E-5</v>
      </c>
      <c r="AA10" s="4">
        <v>1.44943E-4</v>
      </c>
      <c r="AB10" s="4">
        <v>-4.5648000000000001E-5</v>
      </c>
      <c r="AC10" s="4">
        <v>-3.9188600000000002E-16</v>
      </c>
      <c r="AD10" s="4">
        <v>1.0754100000000001E-4</v>
      </c>
      <c r="AE10" s="4">
        <v>5.1574299999999999E-15</v>
      </c>
      <c r="AF10" s="4">
        <v>1.1265299999999999E-4</v>
      </c>
      <c r="AG10" s="4">
        <v>2.3232500000000002E-5</v>
      </c>
      <c r="AH10" s="4">
        <v>-4.9452200000000001E-5</v>
      </c>
      <c r="AI10" s="4">
        <v>-3.4870800000000002E-16</v>
      </c>
      <c r="AJ10" s="4">
        <v>-1.41748E-5</v>
      </c>
      <c r="AK10" s="4">
        <v>5.3556699999999997E-15</v>
      </c>
      <c r="AL10" s="4">
        <v>-9.0577300000000001E-6</v>
      </c>
    </row>
    <row r="11" spans="1:38" x14ac:dyDescent="0.4">
      <c r="A11" s="4">
        <f>O11/1</f>
        <v>0.13247300000000001</v>
      </c>
      <c r="B11" s="4">
        <f>M11*O11/X11</f>
        <v>48.942419087607227</v>
      </c>
      <c r="C11" s="4">
        <f>P11/M11</f>
        <v>15.641949409563351</v>
      </c>
      <c r="D11" s="4">
        <f>W11/(M11*M11)</f>
        <v>3.1692231979344125</v>
      </c>
      <c r="E11" s="4">
        <f>V11*X11/(M11^4)</f>
        <v>4.5249187947190669E-2</v>
      </c>
      <c r="F11" s="4">
        <f>AA11/$M11^2</f>
        <v>2.4760099981666128</v>
      </c>
      <c r="G11" s="4">
        <f>-AB11/$M11^2</f>
        <v>0.8251101617073433</v>
      </c>
      <c r="H11" s="4">
        <f>AD11/$M11^2</f>
        <v>1.8930574056330705</v>
      </c>
      <c r="I11" s="4">
        <f>AF11/$M11^2</f>
        <v>1.969360676353654</v>
      </c>
      <c r="J11" s="4">
        <f>AG11/(2*MAX($W11,0.00001))</f>
        <v>5.7298607780018836E-2</v>
      </c>
      <c r="K11" s="4">
        <f>AJ11/(2*MAX($W11,0.00001))</f>
        <v>-3.4664774927326003E-2</v>
      </c>
      <c r="L11" s="4">
        <f>AL11/(2*MAX($W11,0.00001))</f>
        <v>-2.2633746164026514E-2</v>
      </c>
      <c r="M11" s="2">
        <f t="shared" si="0"/>
        <v>7.3890406479217999E-3</v>
      </c>
      <c r="O11" s="4">
        <v>0.13247300000000001</v>
      </c>
      <c r="P11" s="4">
        <v>0.115579</v>
      </c>
      <c r="Q11" s="4">
        <v>3.0185E-6</v>
      </c>
      <c r="R11" s="4">
        <v>2.8292700000000001E-12</v>
      </c>
      <c r="S11">
        <v>0</v>
      </c>
      <c r="T11">
        <v>0</v>
      </c>
      <c r="U11">
        <v>0</v>
      </c>
      <c r="V11" s="4">
        <v>6.74424E-6</v>
      </c>
      <c r="W11" s="4">
        <v>1.7303300000000001E-4</v>
      </c>
      <c r="X11" s="4">
        <v>2.0000000000000002E-5</v>
      </c>
      <c r="Y11" s="4">
        <v>3.0100500000000002E-4</v>
      </c>
      <c r="Z11" s="4">
        <v>1.22527E-5</v>
      </c>
      <c r="AA11" s="4">
        <v>1.3518499999999999E-4</v>
      </c>
      <c r="AB11" s="4">
        <v>-4.5049300000000003E-5</v>
      </c>
      <c r="AC11" s="4">
        <v>-1.07488E-15</v>
      </c>
      <c r="AD11" s="4">
        <v>1.0335700000000001E-4</v>
      </c>
      <c r="AE11" s="4">
        <v>5.0432199999999999E-15</v>
      </c>
      <c r="AF11" s="4">
        <v>1.0752299999999999E-4</v>
      </c>
      <c r="AG11" s="4">
        <v>1.98291E-5</v>
      </c>
      <c r="AH11" s="4">
        <v>-4.8071200000000001E-5</v>
      </c>
      <c r="AI11" s="4">
        <v>-1.07723E-15</v>
      </c>
      <c r="AJ11" s="4">
        <v>-1.1996300000000001E-5</v>
      </c>
      <c r="AK11" s="4">
        <v>5.2025500000000001E-15</v>
      </c>
      <c r="AL11" s="4">
        <v>-7.8327700000000002E-6</v>
      </c>
    </row>
    <row r="12" spans="1:38" x14ac:dyDescent="0.4">
      <c r="A12" s="4">
        <f>O12/1</f>
        <v>0.15582499999999999</v>
      </c>
      <c r="B12" s="4">
        <f>M12*O12/X12</f>
        <v>57.569862948120715</v>
      </c>
      <c r="C12" s="4">
        <f>P12/M12</f>
        <v>16.069339127724962</v>
      </c>
      <c r="D12" s="4">
        <f>W12/(M12*M12)</f>
        <v>3.0062316458118787</v>
      </c>
      <c r="E12" s="4">
        <f>V12*X12/(M12^4)</f>
        <v>3.7465651858703992E-2</v>
      </c>
      <c r="F12" s="4">
        <f>AA12/$M12^2</f>
        <v>2.3278541755888877</v>
      </c>
      <c r="G12" s="4">
        <f>-AB12/$M12^2</f>
        <v>0.80824688245807752</v>
      </c>
      <c r="H12" s="4">
        <f>AD12/$M12^2</f>
        <v>1.8083710319338953</v>
      </c>
      <c r="I12" s="4">
        <f>AF12/$M12^2</f>
        <v>1.8762435788156204</v>
      </c>
      <c r="J12" s="4">
        <f>AG12/(2*MAX($W12,0.00001))</f>
        <v>5.383467167070808E-2</v>
      </c>
      <c r="K12" s="4">
        <f>AJ12/(2*MAX($W12,0.00001))</f>
        <v>-3.2559372220259057E-2</v>
      </c>
      <c r="L12" s="4">
        <f>AL12/(2*MAX($W12,0.00001))</f>
        <v>-2.1275482227935714E-2</v>
      </c>
      <c r="M12" s="2">
        <f t="shared" si="0"/>
        <v>7.3890406479217999E-3</v>
      </c>
      <c r="O12" s="4">
        <v>0.15582499999999999</v>
      </c>
      <c r="P12" s="4">
        <v>0.118737</v>
      </c>
      <c r="Q12" s="4">
        <v>1.5325999999999999E-6</v>
      </c>
      <c r="R12" s="4">
        <v>2.7768199999999999E-12</v>
      </c>
      <c r="S12">
        <v>0</v>
      </c>
      <c r="T12">
        <v>0</v>
      </c>
      <c r="U12">
        <v>0</v>
      </c>
      <c r="V12" s="4">
        <v>5.58413E-6</v>
      </c>
      <c r="W12" s="4">
        <v>1.64134E-4</v>
      </c>
      <c r="X12" s="4">
        <v>2.0000000000000002E-5</v>
      </c>
      <c r="Y12" s="4">
        <v>3.5613700000000002E-4</v>
      </c>
      <c r="Z12" s="4">
        <v>1.0946499999999999E-5</v>
      </c>
      <c r="AA12" s="4">
        <v>1.2709599999999999E-4</v>
      </c>
      <c r="AB12" s="4">
        <v>-4.4128600000000003E-5</v>
      </c>
      <c r="AC12" s="4">
        <v>-1.9113099999999999E-15</v>
      </c>
      <c r="AD12" s="4">
        <v>9.8733299999999999E-5</v>
      </c>
      <c r="AE12" s="4">
        <v>4.2286799999999999E-15</v>
      </c>
      <c r="AF12" s="4">
        <v>1.02439E-4</v>
      </c>
      <c r="AG12" s="4">
        <v>1.76722E-5</v>
      </c>
      <c r="AH12" s="4">
        <v>-4.6622699999999997E-5</v>
      </c>
      <c r="AI12" s="4">
        <v>-1.95438E-15</v>
      </c>
      <c r="AJ12" s="4">
        <v>-1.06882E-5</v>
      </c>
      <c r="AK12" s="4">
        <v>4.3404899999999997E-15</v>
      </c>
      <c r="AL12" s="4">
        <v>-6.9840600000000003E-6</v>
      </c>
    </row>
    <row r="13" spans="1:38" x14ac:dyDescent="0.4">
      <c r="A13" s="4">
        <f>O13/1</f>
        <v>0.18160200000000001</v>
      </c>
      <c r="B13" s="4">
        <f>M13*O13/X13</f>
        <v>67.093227987194737</v>
      </c>
      <c r="C13" s="4">
        <f>P13/M13</f>
        <v>16.465872336785612</v>
      </c>
      <c r="D13" s="4">
        <f>W13/(M13*M13)</f>
        <v>2.8528192128892651</v>
      </c>
      <c r="E13" s="4">
        <f>V13*X13/(M13^4)</f>
        <v>3.131341708177799E-2</v>
      </c>
      <c r="F13" s="4">
        <f>AA13/$M13^2</f>
        <v>2.1985452242477166</v>
      </c>
      <c r="G13" s="4">
        <f>-AB13/$M13^2</f>
        <v>0.7870794100692684</v>
      </c>
      <c r="H13" s="4">
        <f>AD13/$M13^2</f>
        <v>1.722155295991521</v>
      </c>
      <c r="I13" s="4">
        <f>AF13/$M13^2</f>
        <v>1.7849397371108415</v>
      </c>
      <c r="J13" s="4">
        <f>AG13/(2*MAX($W13,0.00001))</f>
        <v>5.1993798071367121E-2</v>
      </c>
      <c r="K13" s="4">
        <f>AJ13/(2*MAX($W13,0.00001))</f>
        <v>-3.1497322769937976E-2</v>
      </c>
      <c r="L13" s="4">
        <f>AL13/(2*MAX($W13,0.00001))</f>
        <v>-2.0496378998189495E-2</v>
      </c>
      <c r="M13" s="2">
        <f t="shared" si="0"/>
        <v>7.3890406479217999E-3</v>
      </c>
      <c r="O13" s="4">
        <v>0.18160200000000001</v>
      </c>
      <c r="P13" s="4">
        <v>0.121667</v>
      </c>
      <c r="Q13" s="4">
        <v>6.2443500000000002E-7</v>
      </c>
      <c r="R13" s="4">
        <v>2.75067E-12</v>
      </c>
      <c r="S13">
        <v>0</v>
      </c>
      <c r="T13">
        <v>0</v>
      </c>
      <c r="U13">
        <v>0</v>
      </c>
      <c r="V13" s="4">
        <v>4.6671599999999997E-6</v>
      </c>
      <c r="W13" s="4">
        <v>1.5575800000000001E-4</v>
      </c>
      <c r="X13" s="4">
        <v>2.0000000000000002E-5</v>
      </c>
      <c r="Y13" s="4">
        <v>4.0777899999999999E-4</v>
      </c>
      <c r="Z13" s="4">
        <v>1.0075700000000001E-5</v>
      </c>
      <c r="AA13" s="4">
        <v>1.20036E-4</v>
      </c>
      <c r="AB13" s="4">
        <v>-4.2972900000000003E-5</v>
      </c>
      <c r="AC13" s="4">
        <v>-2.85293E-15</v>
      </c>
      <c r="AD13" s="4">
        <v>9.4026100000000004E-5</v>
      </c>
      <c r="AE13" s="4">
        <v>2.8529899999999998E-15</v>
      </c>
      <c r="AF13" s="4">
        <v>9.7454000000000006E-5</v>
      </c>
      <c r="AG13" s="4">
        <v>1.6196900000000001E-5</v>
      </c>
      <c r="AH13" s="4">
        <v>-4.5090099999999997E-5</v>
      </c>
      <c r="AI13" s="4">
        <v>-2.9319099999999999E-15</v>
      </c>
      <c r="AJ13" s="4">
        <v>-9.8119199999999997E-6</v>
      </c>
      <c r="AK13" s="4">
        <v>2.91554E-15</v>
      </c>
      <c r="AL13" s="4">
        <v>-6.3849499999999997E-6</v>
      </c>
    </row>
    <row r="14" spans="1:38" x14ac:dyDescent="0.4">
      <c r="A14" s="4">
        <f>O14/1</f>
        <v>0.21005499999999999</v>
      </c>
      <c r="B14" s="4">
        <f>M14*O14/X14</f>
        <v>77.605246664960674</v>
      </c>
      <c r="C14" s="4">
        <f>P14/M14</f>
        <v>16.842240546477647</v>
      </c>
      <c r="D14" s="4">
        <f>W14/(M14*M14)</f>
        <v>2.7058355961027347</v>
      </c>
      <c r="E14" s="4">
        <f>V14*X14/(M14^4)</f>
        <v>2.6332694692824385E-2</v>
      </c>
      <c r="F14" s="4">
        <f>AA14/$M14^2</f>
        <v>2.0805920165087439</v>
      </c>
      <c r="G14" s="4">
        <f>-AB14/$M14^2</f>
        <v>0.76210959514527132</v>
      </c>
      <c r="H14" s="4">
        <f>AD14/$M14^2</f>
        <v>1.6360384649127786</v>
      </c>
      <c r="I14" s="4">
        <f>AF14/$M14^2</f>
        <v>1.6950480370701422</v>
      </c>
      <c r="J14" s="4">
        <f>AG14/(2*MAX($W14,0.00001))</f>
        <v>5.1128725470950979E-2</v>
      </c>
      <c r="K14" s="4">
        <f>AJ14/(2*MAX($W14,0.00001))</f>
        <v>-3.1015988303222712E-2</v>
      </c>
      <c r="L14" s="4">
        <f>AL14/(2*MAX($W14,0.00001))</f>
        <v>-2.0112737167728267E-2</v>
      </c>
      <c r="M14" s="2">
        <f t="shared" si="0"/>
        <v>7.3890406479217999E-3</v>
      </c>
      <c r="O14" s="4">
        <v>0.21005499999999999</v>
      </c>
      <c r="P14" s="4">
        <v>0.124448</v>
      </c>
      <c r="Q14" s="4">
        <v>3.17773E-7</v>
      </c>
      <c r="R14" s="4">
        <v>2.7527700000000002E-12</v>
      </c>
      <c r="S14">
        <v>0</v>
      </c>
      <c r="T14">
        <v>0</v>
      </c>
      <c r="U14">
        <v>0</v>
      </c>
      <c r="V14" s="4">
        <v>3.9248000000000001E-6</v>
      </c>
      <c r="W14" s="4">
        <v>1.4773299999999999E-4</v>
      </c>
      <c r="X14" s="4">
        <v>2.0000000000000002E-5</v>
      </c>
      <c r="Y14" s="4">
        <v>4.55093E-4</v>
      </c>
      <c r="Z14" s="4">
        <v>9.4252999999999994E-6</v>
      </c>
      <c r="AA14" s="4">
        <v>1.13596E-4</v>
      </c>
      <c r="AB14" s="4">
        <v>-4.1609600000000002E-5</v>
      </c>
      <c r="AC14" s="4">
        <v>-3.6936699999999999E-15</v>
      </c>
      <c r="AD14" s="4">
        <v>8.9324299999999995E-5</v>
      </c>
      <c r="AE14" s="4">
        <v>1.2763499999999999E-15</v>
      </c>
      <c r="AF14" s="4">
        <v>9.2546099999999998E-5</v>
      </c>
      <c r="AG14" s="4">
        <v>1.5106800000000001E-5</v>
      </c>
      <c r="AH14" s="4">
        <v>-4.34442E-5</v>
      </c>
      <c r="AI14" s="4">
        <v>-3.7974299999999999E-15</v>
      </c>
      <c r="AJ14" s="4">
        <v>-9.1641700000000007E-6</v>
      </c>
      <c r="AK14" s="4">
        <v>1.29528E-15</v>
      </c>
      <c r="AL14" s="4">
        <v>-5.9426300000000001E-6</v>
      </c>
    </row>
    <row r="15" spans="1:38" x14ac:dyDescent="0.4">
      <c r="A15" s="4">
        <f>O15/1</f>
        <v>0.24146200000000001</v>
      </c>
      <c r="B15" s="4">
        <f>M15*O15/X15</f>
        <v>89.208626646424676</v>
      </c>
      <c r="C15" s="4">
        <f>P15/M15</f>
        <v>17.205616541811381</v>
      </c>
      <c r="D15" s="4">
        <f>W15/(M15*M15)</f>
        <v>2.5620022823800408</v>
      </c>
      <c r="E15" s="4">
        <f>V15*X15/(M15^4)</f>
        <v>2.2215997075207387E-2</v>
      </c>
      <c r="F15" s="4">
        <f>AA15/$M15^2</f>
        <v>1.9686829948806195</v>
      </c>
      <c r="G15" s="4">
        <f>-AB15/$M15^2</f>
        <v>0.73345648983675449</v>
      </c>
      <c r="H15" s="4">
        <f>AD15/$M15^2</f>
        <v>1.5497824343963318</v>
      </c>
      <c r="I15" s="4">
        <f>AF15/$M15^2</f>
        <v>1.6055299776253862</v>
      </c>
      <c r="J15" s="4">
        <f>AG15/(2*MAX($W15,0.00001))</f>
        <v>5.0875750643408643E-2</v>
      </c>
      <c r="K15" s="4">
        <f>AJ15/(2*MAX($W15,0.00001))</f>
        <v>-3.0877323420074352E-2</v>
      </c>
      <c r="L15" s="4">
        <f>AL15/(2*MAX($W15,0.00001))</f>
        <v>-1.9998248498713182E-2</v>
      </c>
      <c r="M15" s="2">
        <f t="shared" si="0"/>
        <v>7.3890406479217999E-3</v>
      </c>
      <c r="O15" s="4">
        <v>0.24146200000000001</v>
      </c>
      <c r="P15" s="4">
        <v>0.127133</v>
      </c>
      <c r="Q15" s="4">
        <v>1.9369000000000001E-7</v>
      </c>
      <c r="R15" s="4">
        <v>2.7835400000000001E-12</v>
      </c>
      <c r="S15">
        <v>0</v>
      </c>
      <c r="T15">
        <v>0</v>
      </c>
      <c r="U15">
        <v>0</v>
      </c>
      <c r="V15" s="4">
        <v>3.3112199999999999E-6</v>
      </c>
      <c r="W15" s="4">
        <v>1.3988E-4</v>
      </c>
      <c r="X15" s="4">
        <v>2.0000000000000002E-5</v>
      </c>
      <c r="Y15" s="4">
        <v>4.9747300000000001E-4</v>
      </c>
      <c r="Z15" s="4">
        <v>8.8993100000000004E-6</v>
      </c>
      <c r="AA15" s="4">
        <v>1.0748599999999999E-4</v>
      </c>
      <c r="AB15" s="4">
        <v>-4.0045200000000001E-5</v>
      </c>
      <c r="AC15" s="4">
        <v>-4.1670899999999996E-15</v>
      </c>
      <c r="AD15" s="4">
        <v>8.4614899999999995E-5</v>
      </c>
      <c r="AE15" s="4">
        <v>-1.20221E-16</v>
      </c>
      <c r="AF15" s="4">
        <v>8.7658599999999995E-5</v>
      </c>
      <c r="AG15" s="4">
        <v>1.4233000000000001E-5</v>
      </c>
      <c r="AH15" s="4">
        <v>-4.1659000000000002E-5</v>
      </c>
      <c r="AI15" s="4">
        <v>-4.2783499999999998E-15</v>
      </c>
      <c r="AJ15" s="4">
        <v>-8.6382400000000008E-6</v>
      </c>
      <c r="AK15" s="4">
        <v>-1.3426400000000001E-16</v>
      </c>
      <c r="AL15" s="4">
        <v>-5.5947099999999998E-6</v>
      </c>
    </row>
    <row r="16" spans="1:38" x14ac:dyDescent="0.4">
      <c r="A16" s="4">
        <f>O16/1</f>
        <v>0.27612900000000001</v>
      </c>
      <c r="B16" s="4">
        <f>M16*O16/X16</f>
        <v>102.01642025349993</v>
      </c>
      <c r="C16" s="4">
        <f>P16/M16</f>
        <v>17.560872403171178</v>
      </c>
      <c r="D16" s="4">
        <f>W16/(M16*M16)</f>
        <v>2.4180407586489348</v>
      </c>
      <c r="E16" s="4">
        <f>V16*X16/(M16^4)</f>
        <v>1.875003530610676E-2</v>
      </c>
      <c r="F16" s="4">
        <f>AA16/$M16^2</f>
        <v>1.8588619648180609</v>
      </c>
      <c r="G16" s="4">
        <f>-AB16/$M16^2</f>
        <v>0.70103767342402445</v>
      </c>
      <c r="H16" s="4">
        <f>AD16/$M16^2</f>
        <v>1.4621893566493036</v>
      </c>
      <c r="I16" s="4">
        <f>AF16/$M16^2</f>
        <v>1.5150301958305048</v>
      </c>
      <c r="J16" s="4">
        <f>AG16/(2*MAX($W16,0.00001))</f>
        <v>5.1041130131798208E-2</v>
      </c>
      <c r="K16" s="4">
        <f>AJ16/(2*MAX($W16,0.00001))</f>
        <v>-3.0983638842599606E-2</v>
      </c>
      <c r="L16" s="4">
        <f>AL16/(2*MAX($W16,0.00001))</f>
        <v>-2.0057491289198606E-2</v>
      </c>
      <c r="M16" s="2">
        <f t="shared" si="0"/>
        <v>7.3890406479217999E-3</v>
      </c>
      <c r="O16" s="4">
        <v>0.27612900000000001</v>
      </c>
      <c r="P16" s="4">
        <v>0.12975800000000001</v>
      </c>
      <c r="Q16" s="4">
        <v>1.3976300000000001E-7</v>
      </c>
      <c r="R16" s="4">
        <v>2.8382000000000002E-12</v>
      </c>
      <c r="S16">
        <v>0</v>
      </c>
      <c r="T16">
        <v>0</v>
      </c>
      <c r="U16">
        <v>0</v>
      </c>
      <c r="V16" s="4">
        <v>2.7946299999999999E-6</v>
      </c>
      <c r="W16" s="4">
        <v>1.3202E-4</v>
      </c>
      <c r="X16" s="4">
        <v>2.0000000000000002E-5</v>
      </c>
      <c r="Y16" s="4">
        <v>5.3445100000000002E-4</v>
      </c>
      <c r="Z16" s="4">
        <v>8.4413800000000005E-6</v>
      </c>
      <c r="AA16" s="4">
        <v>1.0149000000000001E-4</v>
      </c>
      <c r="AB16" s="4">
        <v>-3.8275200000000002E-5</v>
      </c>
      <c r="AC16" s="4">
        <v>-4.1490499999999998E-15</v>
      </c>
      <c r="AD16" s="4">
        <v>7.9832499999999998E-5</v>
      </c>
      <c r="AE16" s="4">
        <v>-1.14078E-15</v>
      </c>
      <c r="AF16" s="4">
        <v>8.2717499999999995E-5</v>
      </c>
      <c r="AG16" s="4">
        <v>1.34769E-5</v>
      </c>
      <c r="AH16" s="4">
        <v>-3.9710099999999998E-5</v>
      </c>
      <c r="AI16" s="4">
        <v>-4.2509200000000001E-15</v>
      </c>
      <c r="AJ16" s="4">
        <v>-8.1809199999999996E-6</v>
      </c>
      <c r="AK16" s="4">
        <v>-1.1761699999999999E-15</v>
      </c>
      <c r="AL16" s="4">
        <v>-5.2959800000000001E-6</v>
      </c>
    </row>
    <row r="17" spans="1:38" x14ac:dyDescent="0.4">
      <c r="A17" s="4">
        <f>O17/1</f>
        <v>0.31439499999999998</v>
      </c>
      <c r="B17" s="4">
        <f>M17*O17/X17</f>
        <v>116.1538717251687</v>
      </c>
      <c r="C17" s="4">
        <f>P17/M17</f>
        <v>17.911120848580374</v>
      </c>
      <c r="D17" s="4">
        <f>W17/(M17*M17)</f>
        <v>2.2707091432681437</v>
      </c>
      <c r="E17" s="4">
        <f>V17*X17/(M17^4)</f>
        <v>1.5781300403008278E-2</v>
      </c>
      <c r="F17" s="4">
        <f>AA17/$M17^2</f>
        <v>1.7475134040838514</v>
      </c>
      <c r="G17" s="4">
        <f>-AB17/$M17^2</f>
        <v>0.66463518889278106</v>
      </c>
      <c r="H17" s="4">
        <f>AD17/$M17^2</f>
        <v>1.3719203528695638</v>
      </c>
      <c r="I17" s="4">
        <f>AF17/$M17^2</f>
        <v>1.4219826980113235</v>
      </c>
      <c r="J17" s="4">
        <f>AG17/(2*MAX($W17,0.00001))</f>
        <v>5.1461169903852355E-2</v>
      </c>
      <c r="K17" s="4">
        <f>AJ17/(2*MAX($W17,0.00001))</f>
        <v>-3.1242417887333028E-2</v>
      </c>
      <c r="L17" s="4">
        <f>AL17/(2*MAX($W17,0.00001))</f>
        <v>-2.0218913338065428E-2</v>
      </c>
      <c r="M17" s="2">
        <f t="shared" si="0"/>
        <v>7.3890406479217999E-3</v>
      </c>
      <c r="O17" s="4">
        <v>0.31439499999999998</v>
      </c>
      <c r="P17" s="4">
        <v>0.13234599999999999</v>
      </c>
      <c r="Q17" s="4">
        <v>1.08247E-7</v>
      </c>
      <c r="R17" s="4">
        <v>2.9086500000000001E-12</v>
      </c>
      <c r="S17">
        <v>0</v>
      </c>
      <c r="T17">
        <v>0</v>
      </c>
      <c r="U17">
        <v>0</v>
      </c>
      <c r="V17" s="4">
        <v>2.35215E-6</v>
      </c>
      <c r="W17" s="4">
        <v>1.2397600000000001E-4</v>
      </c>
      <c r="X17" s="4">
        <v>2.0000000000000002E-5</v>
      </c>
      <c r="Y17" s="4">
        <v>5.6567200000000003E-4</v>
      </c>
      <c r="Z17" s="4">
        <v>8.0072199999999999E-6</v>
      </c>
      <c r="AA17" s="4">
        <v>9.5410599999999998E-5</v>
      </c>
      <c r="AB17" s="4">
        <v>-3.6287700000000002E-5</v>
      </c>
      <c r="AC17" s="4">
        <v>-3.7004099999999997E-15</v>
      </c>
      <c r="AD17" s="4">
        <v>7.4904E-5</v>
      </c>
      <c r="AE17" s="4">
        <v>-1.65845E-15</v>
      </c>
      <c r="AF17" s="4">
        <v>7.7637299999999996E-5</v>
      </c>
      <c r="AG17" s="4">
        <v>1.27599E-5</v>
      </c>
      <c r="AH17" s="4">
        <v>-3.75724E-5</v>
      </c>
      <c r="AI17" s="4">
        <v>-3.7816800000000003E-15</v>
      </c>
      <c r="AJ17" s="4">
        <v>-7.7466199999999994E-6</v>
      </c>
      <c r="AK17" s="4">
        <v>-1.7033100000000001E-15</v>
      </c>
      <c r="AL17" s="4">
        <v>-5.0133199999999996E-6</v>
      </c>
    </row>
    <row r="18" spans="1:38" x14ac:dyDescent="0.4">
      <c r="A18" s="4">
        <f>O18/1</f>
        <v>0.35663299999999998</v>
      </c>
      <c r="B18" s="4">
        <f>M18*O18/X18</f>
        <v>131.75878666951473</v>
      </c>
      <c r="C18" s="4">
        <f>P18/M18</f>
        <v>18.258121240400001</v>
      </c>
      <c r="D18" s="4">
        <f>W18/(M18*M18)</f>
        <v>2.1166922917344451</v>
      </c>
      <c r="E18" s="4">
        <f>V18*X18/(M18^4)</f>
        <v>1.3195264466807136E-2</v>
      </c>
      <c r="F18" s="4">
        <f>AA18/$M18^2</f>
        <v>1.6311097058751143</v>
      </c>
      <c r="G18" s="4">
        <f>-AB18/$M18^2</f>
        <v>0.62387356407553207</v>
      </c>
      <c r="H18" s="4">
        <f>AD18/$M18^2</f>
        <v>1.2775669445361295</v>
      </c>
      <c r="I18" s="4">
        <f>AF18/$M18^2</f>
        <v>1.3247207540584873</v>
      </c>
      <c r="J18" s="4">
        <f>AG18/(2*MAX($W18,0.00001))</f>
        <v>5.1962497944915066E-2</v>
      </c>
      <c r="K18" s="4">
        <f>AJ18/(2*MAX($W18,0.00001))</f>
        <v>-3.1550615660179811E-2</v>
      </c>
      <c r="L18" s="4">
        <f>AL18/(2*MAX($W18,0.00001))</f>
        <v>-2.041201207957289E-2</v>
      </c>
      <c r="M18" s="2">
        <f t="shared" si="0"/>
        <v>7.3890406479217999E-3</v>
      </c>
      <c r="O18" s="4">
        <v>0.35663299999999998</v>
      </c>
      <c r="P18" s="4">
        <v>0.13491</v>
      </c>
      <c r="Q18" s="4">
        <v>1.12489E-7</v>
      </c>
      <c r="R18" s="4">
        <v>2.9851299999999998E-12</v>
      </c>
      <c r="S18">
        <v>0</v>
      </c>
      <c r="T18">
        <v>0</v>
      </c>
      <c r="U18">
        <v>0</v>
      </c>
      <c r="V18" s="4">
        <v>1.96671E-6</v>
      </c>
      <c r="W18" s="4">
        <v>1.15567E-4</v>
      </c>
      <c r="X18" s="4">
        <v>2.0000000000000002E-5</v>
      </c>
      <c r="Y18" s="4">
        <v>5.9102899999999997E-4</v>
      </c>
      <c r="Z18" s="4">
        <v>7.55308E-6</v>
      </c>
      <c r="AA18" s="4">
        <v>8.9055199999999994E-5</v>
      </c>
      <c r="AB18" s="4">
        <v>-3.4062200000000001E-5</v>
      </c>
      <c r="AC18" s="4">
        <v>-2.9882600000000002E-15</v>
      </c>
      <c r="AD18" s="4">
        <v>6.97525E-5</v>
      </c>
      <c r="AE18" s="4">
        <v>-1.6639000000000001E-15</v>
      </c>
      <c r="AF18" s="4">
        <v>7.2327000000000001E-5</v>
      </c>
      <c r="AG18" s="4">
        <v>1.2010299999999999E-5</v>
      </c>
      <c r="AH18" s="4">
        <v>-3.5216000000000003E-5</v>
      </c>
      <c r="AI18" s="4">
        <v>-3.04484E-15</v>
      </c>
      <c r="AJ18" s="4">
        <v>-7.2924200000000004E-6</v>
      </c>
      <c r="AK18" s="4">
        <v>-1.7080099999999999E-15</v>
      </c>
      <c r="AL18" s="4">
        <v>-4.71791E-6</v>
      </c>
    </row>
    <row r="19" spans="1:38" x14ac:dyDescent="0.4">
      <c r="A19" s="4">
        <f>O19/1</f>
        <v>0.403256</v>
      </c>
      <c r="B19" s="4">
        <f>M19*O19/X19</f>
        <v>148.98374877591766</v>
      </c>
      <c r="C19" s="4">
        <f>P19/M19</f>
        <v>18.602414920894979</v>
      </c>
      <c r="D19" s="4">
        <f>W19/(M19*M19)</f>
        <v>1.9528399009840027</v>
      </c>
      <c r="E19" s="4">
        <f>V19*X19/(M19^4)</f>
        <v>1.0904974857058224E-2</v>
      </c>
      <c r="F19" s="4">
        <f>AA19/$M19^2</f>
        <v>1.5059309483763557</v>
      </c>
      <c r="G19" s="4">
        <f>-AB19/$M19^2</f>
        <v>0.57819233807836268</v>
      </c>
      <c r="H19" s="4">
        <f>AD19/$M19^2</f>
        <v>1.1780063782896222</v>
      </c>
      <c r="I19" s="4">
        <f>AF19/$M19^2</f>
        <v>1.2217314858727355</v>
      </c>
      <c r="J19" s="4">
        <f>AG19/(2*MAX($W19,0.00001))</f>
        <v>5.2242053629210014E-2</v>
      </c>
      <c r="K19" s="4">
        <f>AJ19/(2*MAX($W19,0.00001))</f>
        <v>-3.1718610780240297E-2</v>
      </c>
      <c r="L19" s="4">
        <f>AL19/(2*MAX($W19,0.00001))</f>
        <v>-2.0523630429277538E-2</v>
      </c>
      <c r="M19" s="2">
        <f t="shared" si="0"/>
        <v>7.3890406479217999E-3</v>
      </c>
      <c r="O19" s="4">
        <v>0.403256</v>
      </c>
      <c r="P19" s="4">
        <v>0.13745399999999999</v>
      </c>
      <c r="Q19" s="4">
        <v>1.3827500000000001E-7</v>
      </c>
      <c r="R19" s="4">
        <v>3.0599900000000002E-12</v>
      </c>
      <c r="S19">
        <v>0</v>
      </c>
      <c r="T19">
        <v>0</v>
      </c>
      <c r="U19">
        <v>0</v>
      </c>
      <c r="V19" s="4">
        <v>1.62535E-6</v>
      </c>
      <c r="W19" s="4">
        <v>1.0662099999999999E-4</v>
      </c>
      <c r="X19" s="4">
        <v>2.0000000000000002E-5</v>
      </c>
      <c r="Y19" s="4">
        <v>6.1127499999999999E-4</v>
      </c>
      <c r="Z19" s="4">
        <v>7.0246700000000003E-6</v>
      </c>
      <c r="AA19" s="4">
        <v>8.2220700000000004E-5</v>
      </c>
      <c r="AB19" s="4">
        <v>-3.15681E-5</v>
      </c>
      <c r="AC19" s="4">
        <v>-2.2320300000000001E-15</v>
      </c>
      <c r="AD19" s="4">
        <v>6.4316699999999994E-5</v>
      </c>
      <c r="AE19" s="4">
        <v>-1.4130000000000001E-15</v>
      </c>
      <c r="AF19" s="4">
        <v>6.6704000000000004E-5</v>
      </c>
      <c r="AG19" s="4">
        <v>1.1140200000000001E-5</v>
      </c>
      <c r="AH19" s="4">
        <v>-3.2601799999999997E-5</v>
      </c>
      <c r="AI19" s="4">
        <v>-2.2666299999999999E-15</v>
      </c>
      <c r="AJ19" s="4">
        <v>-6.7637400000000004E-6</v>
      </c>
      <c r="AK19" s="4">
        <v>-1.4513099999999999E-15</v>
      </c>
      <c r="AL19" s="4">
        <v>-4.3765000000000004E-6</v>
      </c>
    </row>
    <row r="20" spans="1:38" x14ac:dyDescent="0.4">
      <c r="A20" s="4">
        <f>O20/1</f>
        <v>0.45472000000000001</v>
      </c>
      <c r="B20" s="4">
        <f>M20*O20/X20</f>
        <v>167.99722817115003</v>
      </c>
      <c r="C20" s="4">
        <f>P20/M20</f>
        <v>18.941430514306898</v>
      </c>
      <c r="D20" s="4">
        <f>W20/(M20*M20)</f>
        <v>1.7767233071431856</v>
      </c>
      <c r="E20" s="4">
        <f>V20*X20/(M20^4)</f>
        <v>8.8479008168982267E-3</v>
      </c>
      <c r="F20" s="4">
        <f>AA20/$M20^2</f>
        <v>1.3679531688949891</v>
      </c>
      <c r="G20" s="4">
        <f>-AB20/$M20^2</f>
        <v>0.52690100842739707</v>
      </c>
      <c r="H20" s="4">
        <f>AD20/$M20^2</f>
        <v>1.0731470755526051</v>
      </c>
      <c r="I20" s="4">
        <f>AF20/$M20^2</f>
        <v>1.1123445382672286</v>
      </c>
      <c r="J20" s="4">
        <f>AG20/(2*MAX($W20,0.00001))</f>
        <v>5.1631661742542169E-2</v>
      </c>
      <c r="K20" s="4">
        <f>AJ20/(2*MAX($W20,0.00001))</f>
        <v>-3.1330987759444318E-2</v>
      </c>
      <c r="L20" s="4">
        <f>AL20/(2*MAX($W20,0.00001))</f>
        <v>-2.0300777070142488E-2</v>
      </c>
      <c r="M20" s="2">
        <f t="shared" si="0"/>
        <v>7.3890406479217999E-3</v>
      </c>
      <c r="O20" s="4">
        <v>0.45472000000000001</v>
      </c>
      <c r="P20" s="4">
        <v>0.139959</v>
      </c>
      <c r="Q20" s="4">
        <v>1.0945100000000001E-7</v>
      </c>
      <c r="R20" s="4">
        <v>3.1283299999999999E-12</v>
      </c>
      <c r="S20">
        <v>0</v>
      </c>
      <c r="T20">
        <v>0</v>
      </c>
      <c r="U20">
        <v>0</v>
      </c>
      <c r="V20" s="4">
        <v>1.3187500000000001E-6</v>
      </c>
      <c r="W20" s="4">
        <v>9.7005399999999998E-5</v>
      </c>
      <c r="X20" s="4">
        <v>2.0000000000000002E-5</v>
      </c>
      <c r="Y20" s="4">
        <v>6.2975100000000001E-4</v>
      </c>
      <c r="Z20" s="4">
        <v>6.3394300000000002E-6</v>
      </c>
      <c r="AA20" s="4">
        <v>7.4687399999999999E-5</v>
      </c>
      <c r="AB20" s="4">
        <v>-2.8767699999999999E-5</v>
      </c>
      <c r="AC20" s="4">
        <v>-1.5507899999999999E-15</v>
      </c>
      <c r="AD20" s="4">
        <v>5.8591600000000003E-5</v>
      </c>
      <c r="AE20" s="4">
        <v>-1.07449E-15</v>
      </c>
      <c r="AF20" s="4">
        <v>6.07317E-5</v>
      </c>
      <c r="AG20" s="4">
        <v>1.0017099999999999E-5</v>
      </c>
      <c r="AH20" s="4">
        <v>-2.9682199999999998E-5</v>
      </c>
      <c r="AI20" s="4">
        <v>-1.56803E-15</v>
      </c>
      <c r="AJ20" s="4">
        <v>-6.0785499999999996E-6</v>
      </c>
      <c r="AK20" s="4">
        <v>-1.1050600000000001E-15</v>
      </c>
      <c r="AL20" s="4">
        <v>-3.9385700000000003E-6</v>
      </c>
    </row>
    <row r="21" spans="1:38" x14ac:dyDescent="0.4">
      <c r="A21" s="4">
        <f>O21/1</f>
        <v>0.51152600000000004</v>
      </c>
      <c r="B21" s="4">
        <f>M21*O21/X21</f>
        <v>188.98432032344232</v>
      </c>
      <c r="C21" s="4">
        <f>P21/M21</f>
        <v>19.268807249022842</v>
      </c>
      <c r="D21" s="4">
        <f>W21/(M21*M21)</f>
        <v>1.5888956448197131</v>
      </c>
      <c r="E21" s="4">
        <f>V21*X21/(M21^4)</f>
        <v>6.9941188296307535E-3</v>
      </c>
      <c r="F21" s="4">
        <f>AA21/$M21^2</f>
        <v>1.2141506112324931</v>
      </c>
      <c r="G21" s="4">
        <f>-AB21/$M21^2</f>
        <v>0.46955816637938852</v>
      </c>
      <c r="H21" s="4">
        <f>AD21/$M21^2</f>
        <v>0.96536092148069841</v>
      </c>
      <c r="I21" s="4">
        <f>AF21/$M21^2</f>
        <v>0.99827792535468618</v>
      </c>
      <c r="J21" s="4">
        <f>AG21/(2*MAX($W21,0.00001))</f>
        <v>4.8740293992880726E-2</v>
      </c>
      <c r="K21" s="4">
        <f>AJ21/(2*MAX($W21,0.00001))</f>
        <v>-2.954868219627806E-2</v>
      </c>
      <c r="L21" s="4">
        <f>AL21/(2*MAX($W21,0.00001))</f>
        <v>-1.9191611796602667E-2</v>
      </c>
      <c r="M21" s="2">
        <f t="shared" si="0"/>
        <v>7.3890406479217999E-3</v>
      </c>
      <c r="O21" s="4">
        <v>0.51152600000000004</v>
      </c>
      <c r="P21" s="4">
        <v>0.142378</v>
      </c>
      <c r="Q21" s="4">
        <v>-1.2121199999999999E-7</v>
      </c>
      <c r="R21" s="4">
        <v>3.1870499999999998E-12</v>
      </c>
      <c r="S21">
        <v>0</v>
      </c>
      <c r="T21">
        <v>0</v>
      </c>
      <c r="U21">
        <v>0</v>
      </c>
      <c r="V21" s="4">
        <v>1.0424500000000001E-6</v>
      </c>
      <c r="W21" s="4">
        <v>8.6750399999999995E-5</v>
      </c>
      <c r="X21" s="4">
        <v>2.0000000000000002E-5</v>
      </c>
      <c r="Y21" s="4">
        <v>6.56344E-4</v>
      </c>
      <c r="Z21" s="4">
        <v>5.3863499999999997E-6</v>
      </c>
      <c r="AA21" s="4">
        <v>6.6290099999999997E-5</v>
      </c>
      <c r="AB21" s="4">
        <v>-2.5636899999999998E-5</v>
      </c>
      <c r="AC21" s="4">
        <v>-9.5633900000000006E-16</v>
      </c>
      <c r="AD21" s="4">
        <v>5.2706700000000001E-5</v>
      </c>
      <c r="AE21" s="4">
        <v>-7.2637600000000001E-16</v>
      </c>
      <c r="AF21" s="4">
        <v>5.4503899999999998E-5</v>
      </c>
      <c r="AG21" s="4">
        <v>8.4564799999999997E-6</v>
      </c>
      <c r="AH21" s="4">
        <v>-2.6419900000000001E-5</v>
      </c>
      <c r="AI21" s="4">
        <v>-9.5967800000000001E-16</v>
      </c>
      <c r="AJ21" s="4">
        <v>-5.1267200000000001E-6</v>
      </c>
      <c r="AK21" s="4">
        <v>-7.4882800000000005E-16</v>
      </c>
      <c r="AL21" s="4">
        <v>-3.32976E-6</v>
      </c>
    </row>
    <row r="22" spans="1:38" x14ac:dyDescent="0.4">
      <c r="A22" s="4">
        <f>O22/1</f>
        <v>0.57422899999999999</v>
      </c>
      <c r="B22" s="4">
        <f>M22*O22/X22</f>
        <v>212.15007111077435</v>
      </c>
      <c r="C22" s="4">
        <f>P22/M22</f>
        <v>19.569793548323482</v>
      </c>
      <c r="D22" s="4">
        <f>W22/(M22*M22)</f>
        <v>1.3972454926740168</v>
      </c>
      <c r="E22" s="4">
        <f>V22*X22/(M22^4)</f>
        <v>5.365883672135161E-3</v>
      </c>
      <c r="F22" s="4">
        <f>AA22/$M22^2</f>
        <v>1.0475343790149996</v>
      </c>
      <c r="G22" s="4">
        <f>-AB22/$M22^2</f>
        <v>0.40697336655888094</v>
      </c>
      <c r="H22" s="4">
        <f>AD22/$M22^2</f>
        <v>0.86112618464180213</v>
      </c>
      <c r="I22" s="4">
        <f>AF22/$M22^2</f>
        <v>0.8858267585481342</v>
      </c>
      <c r="J22" s="4">
        <f>AG22/(2*MAX($W22,0.00001))</f>
        <v>4.152375184665217E-2</v>
      </c>
      <c r="K22" s="4">
        <f>AJ22/(2*MAX($W22,0.00001))</f>
        <v>-2.5180994852313704E-2</v>
      </c>
      <c r="L22" s="4">
        <f>AL22/(2*MAX($W22,0.00001))</f>
        <v>-1.6342822536562728E-2</v>
      </c>
      <c r="M22" s="2">
        <f t="shared" si="0"/>
        <v>7.3890406479217999E-3</v>
      </c>
      <c r="O22" s="4">
        <v>0.57422899999999999</v>
      </c>
      <c r="P22" s="4">
        <v>0.14460200000000001</v>
      </c>
      <c r="Q22" s="4">
        <v>-5.01443E-7</v>
      </c>
      <c r="R22" s="4">
        <v>3.2349399999999999E-12</v>
      </c>
      <c r="S22">
        <v>0</v>
      </c>
      <c r="T22">
        <v>0</v>
      </c>
      <c r="U22">
        <v>0</v>
      </c>
      <c r="V22" s="4">
        <v>7.9976699999999999E-7</v>
      </c>
      <c r="W22" s="4">
        <v>7.6286700000000003E-5</v>
      </c>
      <c r="X22" s="4">
        <v>2.0000000000000002E-5</v>
      </c>
      <c r="Y22" s="4">
        <v>7.1530599999999997E-4</v>
      </c>
      <c r="Z22" s="4">
        <v>4.1003299999999999E-6</v>
      </c>
      <c r="AA22" s="4">
        <v>5.71932E-5</v>
      </c>
      <c r="AB22" s="4">
        <v>-2.22199E-5</v>
      </c>
      <c r="AC22" s="4">
        <v>-4.4804400000000005E-16</v>
      </c>
      <c r="AD22" s="4">
        <v>4.7015699999999998E-5</v>
      </c>
      <c r="AE22" s="4">
        <v>-4.7781099999999999E-16</v>
      </c>
      <c r="AF22" s="4">
        <v>4.83643E-5</v>
      </c>
      <c r="AG22" s="4">
        <v>6.3354200000000001E-6</v>
      </c>
      <c r="AH22" s="4">
        <v>-2.2846200000000002E-5</v>
      </c>
      <c r="AI22" s="4">
        <v>-4.4085799999999999E-16</v>
      </c>
      <c r="AJ22" s="4">
        <v>-3.8419499999999997E-6</v>
      </c>
      <c r="AK22" s="4">
        <v>-4.9351899999999996E-16</v>
      </c>
      <c r="AL22" s="4">
        <v>-2.4934799999999998E-6</v>
      </c>
    </row>
    <row r="23" spans="1:38" x14ac:dyDescent="0.4">
      <c r="A23" s="4">
        <f>O23/1</f>
        <v>0.64344199999999996</v>
      </c>
      <c r="B23" s="4">
        <f>M23*O23/X23</f>
        <v>237.72095462900489</v>
      </c>
      <c r="C23" s="4">
        <f>P23/M23</f>
        <v>19.820841023684405</v>
      </c>
      <c r="D23" s="4">
        <f>W23/(M23*M23)</f>
        <v>1.2211252356901021</v>
      </c>
      <c r="E23" s="4">
        <f>V23*X23/(M23^4)</f>
        <v>4.045283736066236E-3</v>
      </c>
      <c r="F23" s="4">
        <f>AA23/$M23^2</f>
        <v>0.88507581421314996</v>
      </c>
      <c r="G23" s="4">
        <f>-AB23/$M23^2</f>
        <v>0.3418298612847811</v>
      </c>
      <c r="H23" s="4">
        <f>AD23/$M23^2</f>
        <v>0.77084619143276967</v>
      </c>
      <c r="I23" s="4">
        <f>AF23/$M23^2</f>
        <v>0.78633029730583293</v>
      </c>
      <c r="J23" s="4">
        <f>AG23/(2*MAX($W23,0.00001))</f>
        <v>2.9068379157923471E-2</v>
      </c>
      <c r="K23" s="4">
        <f>AJ23/(2*MAX($W23,0.00001))</f>
        <v>-1.7704950735628288E-2</v>
      </c>
      <c r="L23" s="4">
        <f>AL23/(2*MAX($W23,0.00001))</f>
        <v>-1.1363428422295183E-2</v>
      </c>
      <c r="M23" s="2">
        <f t="shared" si="0"/>
        <v>7.3890406479217999E-3</v>
      </c>
      <c r="O23" s="4">
        <v>0.64344199999999996</v>
      </c>
      <c r="P23" s="4">
        <v>0.146457</v>
      </c>
      <c r="Q23" s="4">
        <v>-4.7262899999999999E-7</v>
      </c>
      <c r="R23" s="4">
        <v>3.27181E-12</v>
      </c>
      <c r="S23">
        <v>0</v>
      </c>
      <c r="T23">
        <v>0</v>
      </c>
      <c r="U23">
        <v>0</v>
      </c>
      <c r="V23" s="4">
        <v>6.0293600000000002E-7</v>
      </c>
      <c r="W23" s="4">
        <v>6.6670900000000006E-5</v>
      </c>
      <c r="X23" s="4">
        <v>2.0000000000000002E-5</v>
      </c>
      <c r="Y23" s="4">
        <v>8.59306E-4</v>
      </c>
      <c r="Z23" s="4">
        <v>2.6234199999999999E-6</v>
      </c>
      <c r="AA23" s="4">
        <v>4.8323299999999999E-5</v>
      </c>
      <c r="AB23" s="4">
        <v>-1.8663200000000001E-5</v>
      </c>
      <c r="AC23" s="4">
        <v>3.0775700000000002E-17</v>
      </c>
      <c r="AD23" s="4">
        <v>4.2086599999999998E-5</v>
      </c>
      <c r="AE23" s="4">
        <v>-3.5951799999999999E-16</v>
      </c>
      <c r="AF23" s="4">
        <v>4.2932000000000002E-5</v>
      </c>
      <c r="AG23" s="4">
        <v>3.8760300000000002E-6</v>
      </c>
      <c r="AH23" s="4">
        <v>-1.9108899999999999E-5</v>
      </c>
      <c r="AI23" s="4">
        <v>4.5059599999999997E-17</v>
      </c>
      <c r="AJ23" s="4">
        <v>-2.3608100000000002E-6</v>
      </c>
      <c r="AK23" s="4">
        <v>-3.7029199999999998E-16</v>
      </c>
      <c r="AL23" s="4">
        <v>-1.51522E-6</v>
      </c>
    </row>
    <row r="24" spans="1:38" x14ac:dyDescent="0.4">
      <c r="A24" s="4">
        <f>O24/1</f>
        <v>0.71984000000000004</v>
      </c>
      <c r="B24" s="4">
        <f>M24*O24/X24</f>
        <v>265.94635100000141</v>
      </c>
      <c r="C24" s="4">
        <f>P24/M24</f>
        <v>20.000160648942206</v>
      </c>
      <c r="D24" s="4">
        <f>W24/(M24*M24)</f>
        <v>1.0852665844906295</v>
      </c>
      <c r="E24" s="4">
        <f>V24*X24/(M24^4)</f>
        <v>3.1203988257267196E-3</v>
      </c>
      <c r="F24" s="4">
        <f>AA24/$M24^2</f>
        <v>0.75555806371542178</v>
      </c>
      <c r="G24" s="4">
        <f>-AB24/$M24^2</f>
        <v>0.27536579292403834</v>
      </c>
      <c r="H24" s="4">
        <f>AD24/$M24^2</f>
        <v>0.70382898846430686</v>
      </c>
      <c r="I24" s="4">
        <f>AF24/$M24^2</f>
        <v>0.7111461168015305</v>
      </c>
      <c r="J24" s="4">
        <f>AG24/(2*MAX($W24,0.00001))</f>
        <v>1.4765169197327406E-2</v>
      </c>
      <c r="K24" s="4">
        <f>AJ24/(2*MAX($W24,0.00001))</f>
        <v>-9.0693682883484974E-3</v>
      </c>
      <c r="L24" s="4">
        <f>AL24/(2*MAX($W24,0.00001))</f>
        <v>-5.6957840322817465E-3</v>
      </c>
      <c r="M24" s="2">
        <f t="shared" si="0"/>
        <v>7.3890406479217999E-3</v>
      </c>
      <c r="O24" s="4">
        <v>0.71984000000000004</v>
      </c>
      <c r="P24" s="4">
        <v>0.147782</v>
      </c>
      <c r="Q24" s="4">
        <v>1.0124700000000001E-7</v>
      </c>
      <c r="R24" s="4">
        <v>3.2998099999999999E-12</v>
      </c>
      <c r="S24">
        <v>0</v>
      </c>
      <c r="T24">
        <v>0</v>
      </c>
      <c r="U24">
        <v>0</v>
      </c>
      <c r="V24" s="4">
        <v>4.6508500000000001E-7</v>
      </c>
      <c r="W24" s="4">
        <v>5.9253299999999997E-5</v>
      </c>
      <c r="X24" s="4">
        <v>2.0000000000000002E-5</v>
      </c>
      <c r="Y24" s="4">
        <v>1.1881000000000001E-3</v>
      </c>
      <c r="Z24" s="4">
        <v>1.33913E-6</v>
      </c>
      <c r="AA24" s="4">
        <v>4.1251899999999997E-5</v>
      </c>
      <c r="AB24" s="4">
        <v>-1.50344E-5</v>
      </c>
      <c r="AC24" s="4">
        <v>5.91365E-16</v>
      </c>
      <c r="AD24" s="4">
        <v>3.8427599999999998E-5</v>
      </c>
      <c r="AE24" s="4">
        <v>-3.8279999999999998E-16</v>
      </c>
      <c r="AF24" s="4">
        <v>3.88271E-5</v>
      </c>
      <c r="AG24" s="4">
        <v>1.74977E-6</v>
      </c>
      <c r="AH24" s="4">
        <v>-1.53033E-5</v>
      </c>
      <c r="AI24" s="4">
        <v>6.08998E-16</v>
      </c>
      <c r="AJ24" s="4">
        <v>-1.0747799999999999E-6</v>
      </c>
      <c r="AK24" s="4">
        <v>-3.9051099999999998E-16</v>
      </c>
      <c r="AL24" s="4">
        <v>-6.7498799999999998E-7</v>
      </c>
    </row>
    <row r="25" spans="1:38" x14ac:dyDescent="0.4">
      <c r="A25" s="4">
        <f>O25/1</f>
        <v>0.80416900000000002</v>
      </c>
      <c r="B25" s="4">
        <f>M25*O25/X25</f>
        <v>297.10187143993124</v>
      </c>
      <c r="C25" s="4">
        <f>P25/M25</f>
        <v>20.104775041639776</v>
      </c>
      <c r="D25" s="4">
        <f>W25/(M25*M25)</f>
        <v>1.0016242065742376</v>
      </c>
      <c r="E25" s="4">
        <f>V25*X25/(M25^4)</f>
        <v>2.5885452176460828E-3</v>
      </c>
      <c r="F25" s="4">
        <f>AA25/$M25^2</f>
        <v>0.67725105372051464</v>
      </c>
      <c r="G25" s="4">
        <f>-AB25/$M25^2</f>
        <v>0.2017952269541774</v>
      </c>
      <c r="H25" s="4">
        <f>AD25/$M25^2</f>
        <v>0.6619427787161305</v>
      </c>
      <c r="I25" s="4">
        <f>AF25/$M25^2</f>
        <v>0.66405641228337864</v>
      </c>
      <c r="J25" s="4">
        <f>AG25/(2*MAX($W25,0.00001))</f>
        <v>4.7427249088442145E-3</v>
      </c>
      <c r="K25" s="4">
        <f>AJ25/(2*MAX($W25,0.00001))</f>
        <v>-2.8990191381435305E-3</v>
      </c>
      <c r="L25" s="4">
        <f>AL25/(2*MAX($W25,0.00001))</f>
        <v>-1.8437149137082943E-3</v>
      </c>
      <c r="M25" s="2">
        <f t="shared" si="0"/>
        <v>7.3890406479217999E-3</v>
      </c>
      <c r="O25" s="4">
        <v>0.80416900000000002</v>
      </c>
      <c r="P25" s="4">
        <v>0.14855499999999999</v>
      </c>
      <c r="Q25" s="4">
        <v>4.1767600000000001E-7</v>
      </c>
      <c r="R25" s="4">
        <v>3.3217200000000001E-12</v>
      </c>
      <c r="S25">
        <v>0</v>
      </c>
      <c r="T25">
        <v>0</v>
      </c>
      <c r="U25">
        <v>0</v>
      </c>
      <c r="V25" s="4">
        <v>3.8581399999999999E-7</v>
      </c>
      <c r="W25" s="4">
        <v>5.4686599999999999E-5</v>
      </c>
      <c r="X25" s="4">
        <v>2.0000000000000002E-5</v>
      </c>
      <c r="Y25" s="4">
        <v>1.8366000000000001E-3</v>
      </c>
      <c r="Z25" s="4">
        <v>5.7503399999999999E-7</v>
      </c>
      <c r="AA25" s="4">
        <v>3.6976500000000001E-5</v>
      </c>
      <c r="AB25" s="4">
        <v>-1.1017599999999999E-5</v>
      </c>
      <c r="AC25" s="4">
        <v>1.29589E-15</v>
      </c>
      <c r="AD25" s="4">
        <v>3.6140699999999998E-5</v>
      </c>
      <c r="AE25" s="4">
        <v>-4.8831500000000003E-16</v>
      </c>
      <c r="AF25" s="4">
        <v>3.62561E-5</v>
      </c>
      <c r="AG25" s="4">
        <v>5.1872700000000001E-7</v>
      </c>
      <c r="AH25" s="4">
        <v>-1.11501E-5</v>
      </c>
      <c r="AI25" s="4">
        <v>1.31323E-15</v>
      </c>
      <c r="AJ25" s="4">
        <v>-3.17075E-7</v>
      </c>
      <c r="AK25" s="4">
        <v>-4.9405200000000005E-16</v>
      </c>
      <c r="AL25" s="4">
        <v>-2.0165300000000001E-7</v>
      </c>
    </row>
    <row r="26" spans="1:38" x14ac:dyDescent="0.4">
      <c r="A26" s="4">
        <f>O26/1</f>
        <v>0.89725299999999997</v>
      </c>
      <c r="B26" s="4">
        <f>M26*O26/X26</f>
        <v>331.49194442348892</v>
      </c>
      <c r="C26" s="4">
        <f>P26/M26</f>
        <v>20.152819167652243</v>
      </c>
      <c r="D26" s="4">
        <f>W26/(M26*M26)</f>
        <v>0.96195786154313612</v>
      </c>
      <c r="E26" s="4">
        <f>V26*X26/(M26^4)</f>
        <v>2.3465203257651583E-3</v>
      </c>
      <c r="F26" s="4">
        <f>AA26/$M26^2</f>
        <v>0.64281384546107112</v>
      </c>
      <c r="G26" s="4">
        <f>-AB26/$M26^2</f>
        <v>0.11278011705670606</v>
      </c>
      <c r="H26" s="4">
        <f>AD26/$M26^2</f>
        <v>0.64051705473894893</v>
      </c>
      <c r="I26" s="4">
        <f>AF26/$M26^2</f>
        <v>0.6405848228862524</v>
      </c>
      <c r="J26" s="4">
        <f>AG26/(2*MAX($W26,0.00001))</f>
        <v>7.8357758530413603E-4</v>
      </c>
      <c r="K26" s="4">
        <f>AJ26/(2*MAX($W26,0.00001))</f>
        <v>-4.0896481210337218E-4</v>
      </c>
      <c r="L26" s="4">
        <f>AL26/(2*MAX($W26,0.00001))</f>
        <v>-3.7461277320076386E-4</v>
      </c>
      <c r="M26" s="2">
        <f t="shared" si="0"/>
        <v>7.3890406479217999E-3</v>
      </c>
      <c r="O26" s="4">
        <v>0.89725299999999997</v>
      </c>
      <c r="P26" s="4">
        <v>0.14890999999999999</v>
      </c>
      <c r="Q26" s="4">
        <v>2.3662299999999999E-7</v>
      </c>
      <c r="R26" s="4">
        <v>3.3384899999999998E-12</v>
      </c>
      <c r="S26">
        <v>0</v>
      </c>
      <c r="T26">
        <v>0</v>
      </c>
      <c r="U26">
        <v>0</v>
      </c>
      <c r="V26" s="4">
        <v>3.4974099999999998E-7</v>
      </c>
      <c r="W26" s="4">
        <v>5.2520900000000001E-5</v>
      </c>
      <c r="X26" s="4">
        <v>2.0000000000000002E-5</v>
      </c>
      <c r="Y26" s="4">
        <v>2.86901E-3</v>
      </c>
      <c r="Z26" s="4">
        <v>3.0136100000000002E-7</v>
      </c>
      <c r="AA26" s="4">
        <v>3.5096299999999998E-5</v>
      </c>
      <c r="AB26" s="4">
        <v>-6.1575599999999999E-6</v>
      </c>
      <c r="AC26" s="4">
        <v>2.06448E-15</v>
      </c>
      <c r="AD26" s="4">
        <v>3.4970900000000001E-5</v>
      </c>
      <c r="AE26" s="4">
        <v>-5.4405199999999997E-16</v>
      </c>
      <c r="AF26" s="4">
        <v>3.4974600000000002E-5</v>
      </c>
      <c r="AG26" s="4">
        <v>8.2308399999999993E-8</v>
      </c>
      <c r="AH26" s="4">
        <v>-6.2066799999999997E-6</v>
      </c>
      <c r="AI26" s="4">
        <v>2.07973E-15</v>
      </c>
      <c r="AJ26" s="4">
        <v>-4.2958400000000002E-8</v>
      </c>
      <c r="AK26" s="4">
        <v>-5.4803699999999998E-16</v>
      </c>
      <c r="AL26" s="4">
        <v>-3.9349999999999998E-8</v>
      </c>
    </row>
    <row r="27" spans="1:38" x14ac:dyDescent="0.4">
      <c r="A27" s="4">
        <f>O27/1</f>
        <v>1</v>
      </c>
      <c r="B27" s="4">
        <f>M27*O27/X27</f>
        <v>369.45203239608998</v>
      </c>
      <c r="C27" s="4">
        <f>P27/M27</f>
        <v>20.166082053143008</v>
      </c>
      <c r="D27" s="4">
        <f>W27/(M27*M27)</f>
        <v>0.95094462182055162</v>
      </c>
      <c r="E27" s="4">
        <f>V27*X27/(M27^4)</f>
        <v>2.2805678214769236E-3</v>
      </c>
      <c r="F27" s="4">
        <f>AA27/$M27^2</f>
        <v>0.63403695459950027</v>
      </c>
      <c r="G27" s="4">
        <f>-AB27/$M27^2</f>
        <v>-9.6747455504794659E-10</v>
      </c>
      <c r="H27" s="4">
        <f>AD27/$M27^2</f>
        <v>0.63406625974428021</v>
      </c>
      <c r="I27" s="4">
        <f>AF27/$M27^2</f>
        <v>0.63378419772577399</v>
      </c>
      <c r="J27" s="4">
        <f>AG27/(2*MAX($W27,0.00001))</f>
        <v>3.9147162150709949E-5</v>
      </c>
      <c r="K27" s="4">
        <f>AJ27/(2*MAX($W27,0.00001))</f>
        <v>5.5126484025300662E-5</v>
      </c>
      <c r="L27" s="4">
        <f>AL27/(2*MAX($W27,0.00001))</f>
        <v>-9.4273646176010618E-5</v>
      </c>
      <c r="M27" s="2">
        <f t="shared" si="0"/>
        <v>7.3890406479217999E-3</v>
      </c>
      <c r="O27" s="4">
        <v>1</v>
      </c>
      <c r="P27" s="4">
        <v>0.149008</v>
      </c>
      <c r="Q27" s="4">
        <v>2.3865199999999998E-12</v>
      </c>
      <c r="R27" s="4">
        <v>3.3494300000000002E-12</v>
      </c>
      <c r="S27">
        <v>0</v>
      </c>
      <c r="T27">
        <v>0</v>
      </c>
      <c r="U27">
        <v>0</v>
      </c>
      <c r="V27" s="4">
        <v>3.3991100000000001E-7</v>
      </c>
      <c r="W27" s="4">
        <v>5.1919599999999997E-5</v>
      </c>
      <c r="X27" s="4">
        <v>2.0000000000000002E-5</v>
      </c>
      <c r="Y27" s="4">
        <v>3.4938500000000002E-3</v>
      </c>
      <c r="Z27" s="4">
        <v>2.5696899999999998E-7</v>
      </c>
      <c r="AA27" s="4">
        <v>3.4617099999999998E-5</v>
      </c>
      <c r="AB27" s="4">
        <v>5.2822100000000003E-14</v>
      </c>
      <c r="AC27" s="4">
        <v>2.4407199999999999E-15</v>
      </c>
      <c r="AD27" s="4">
        <v>3.4618700000000001E-5</v>
      </c>
      <c r="AE27" s="4">
        <v>-4.08148E-16</v>
      </c>
      <c r="AF27" s="4">
        <v>3.4603300000000001E-5</v>
      </c>
      <c r="AG27" s="4">
        <v>4.0650100000000002E-9</v>
      </c>
      <c r="AH27" s="4">
        <v>5.3174299999999998E-14</v>
      </c>
      <c r="AI27" s="4">
        <v>2.4547499999999999E-15</v>
      </c>
      <c r="AJ27" s="4">
        <v>5.7242900000000003E-9</v>
      </c>
      <c r="AK27" s="4">
        <v>-4.1046300000000002E-16</v>
      </c>
      <c r="AL27" s="4">
        <v>-9.7893000000000005E-9</v>
      </c>
    </row>
    <row r="28" spans="1:38" x14ac:dyDescent="0.4">
      <c r="A28" s="4">
        <f>O28/1</f>
        <v>1.1027499999999999</v>
      </c>
      <c r="B28" s="4">
        <f>M28*O28/X28</f>
        <v>407.41322872478815</v>
      </c>
      <c r="C28" s="4">
        <f>P28/M28</f>
        <v>20.152819167652243</v>
      </c>
      <c r="D28" s="4">
        <f>W28/(M28*M28)</f>
        <v>0.96195786154313612</v>
      </c>
      <c r="E28" s="4">
        <f>V28*X28/(M28^4)</f>
        <v>2.3465203257651583E-3</v>
      </c>
      <c r="F28" s="4">
        <f>AA28/$M28^2</f>
        <v>0.64281384546107112</v>
      </c>
      <c r="G28" s="4">
        <f>-AB28/$M28^2</f>
        <v>-0.11278011705670606</v>
      </c>
      <c r="H28" s="4">
        <f>AD28/$M28^2</f>
        <v>0.64051705473894893</v>
      </c>
      <c r="I28" s="4">
        <f>AF28/$M28^2</f>
        <v>0.6405848228862524</v>
      </c>
      <c r="J28" s="4">
        <f>AG28/(2*MAX($W28,0.00001))</f>
        <v>7.8357758530413603E-4</v>
      </c>
      <c r="K28" s="4">
        <f>AJ28/(2*MAX($W28,0.00001))</f>
        <v>-4.0896481210337218E-4</v>
      </c>
      <c r="L28" s="4">
        <f>AL28/(2*MAX($W28,0.00001))</f>
        <v>-3.7461277320076386E-4</v>
      </c>
      <c r="M28" s="2">
        <f t="shared" si="0"/>
        <v>7.3890406479217999E-3</v>
      </c>
      <c r="O28" s="4">
        <v>1.1027499999999999</v>
      </c>
      <c r="P28" s="4">
        <v>0.14890999999999999</v>
      </c>
      <c r="Q28" s="4">
        <v>-2.3661800000000001E-7</v>
      </c>
      <c r="R28" s="4">
        <v>3.3536799999999999E-12</v>
      </c>
      <c r="S28">
        <v>0</v>
      </c>
      <c r="T28">
        <v>0</v>
      </c>
      <c r="U28">
        <v>0</v>
      </c>
      <c r="V28" s="4">
        <v>3.4974099999999998E-7</v>
      </c>
      <c r="W28" s="4">
        <v>5.2520900000000001E-5</v>
      </c>
      <c r="X28" s="4">
        <v>2.0000000000000002E-5</v>
      </c>
      <c r="Y28" s="4">
        <v>2.86901E-3</v>
      </c>
      <c r="Z28" s="4">
        <v>3.0136100000000002E-7</v>
      </c>
      <c r="AA28" s="4">
        <v>3.5096299999999998E-5</v>
      </c>
      <c r="AB28" s="4">
        <v>6.1575599999999999E-6</v>
      </c>
      <c r="AC28" s="4">
        <v>2.1153600000000001E-15</v>
      </c>
      <c r="AD28" s="4">
        <v>3.4970900000000001E-5</v>
      </c>
      <c r="AE28" s="4">
        <v>-2.2692199999999998E-16</v>
      </c>
      <c r="AF28" s="4">
        <v>3.4974600000000002E-5</v>
      </c>
      <c r="AG28" s="4">
        <v>8.2308399999999993E-8</v>
      </c>
      <c r="AH28" s="4">
        <v>6.2066799999999997E-6</v>
      </c>
      <c r="AI28" s="4">
        <v>2.13033E-15</v>
      </c>
      <c r="AJ28" s="4">
        <v>-4.2958400000000002E-8</v>
      </c>
      <c r="AK28" s="4">
        <v>-2.2811899999999998E-16</v>
      </c>
      <c r="AL28" s="4">
        <v>-3.9349999999999998E-8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3516-C01B-44C0-9C45-4B07D6046C17}">
  <dimension ref="A1:AL28"/>
  <sheetViews>
    <sheetView zoomScale="70" zoomScaleNormal="70" workbookViewId="0">
      <selection activeCell="B3" sqref="B3"/>
    </sheetView>
  </sheetViews>
  <sheetFormatPr defaultColWidth="14.5" defaultRowHeight="18.75" x14ac:dyDescent="0.4"/>
  <cols>
    <col min="1" max="1" width="14.5" style="1"/>
    <col min="2" max="12" width="14.5" style="4"/>
    <col min="13" max="13" width="14.5" style="2"/>
    <col min="14" max="14" width="14.5" style="1"/>
    <col min="15" max="18" width="14.5" style="4"/>
    <col min="19" max="21" width="14.5" style="1"/>
    <col min="22" max="16384" width="14.5" style="4"/>
  </cols>
  <sheetData>
    <row r="1" spans="1:38" x14ac:dyDescent="0.4">
      <c r="A1" s="1" t="s">
        <v>16</v>
      </c>
      <c r="B1" s="4" t="s">
        <v>7</v>
      </c>
      <c r="C1" s="4" t="s">
        <v>10</v>
      </c>
      <c r="D1" s="4" t="s">
        <v>11</v>
      </c>
      <c r="E1" s="4" t="s">
        <v>12</v>
      </c>
      <c r="F1" s="4" t="s">
        <v>13</v>
      </c>
      <c r="G1" s="4" t="str">
        <f>"-uv+"</f>
        <v>-uv+</v>
      </c>
      <c r="H1" s="4" t="s">
        <v>14</v>
      </c>
      <c r="I1" s="4" t="s">
        <v>15</v>
      </c>
      <c r="J1" s="4" t="s">
        <v>23</v>
      </c>
      <c r="K1" s="4" t="s">
        <v>24</v>
      </c>
      <c r="L1" s="4" t="s">
        <v>25</v>
      </c>
      <c r="M1" s="2" t="s">
        <v>6</v>
      </c>
      <c r="O1" s="4" t="s">
        <v>0</v>
      </c>
      <c r="P1" s="4" t="s">
        <v>1</v>
      </c>
      <c r="Q1" s="4" t="s">
        <v>2</v>
      </c>
      <c r="R1" s="4" t="s">
        <v>3</v>
      </c>
      <c r="S1" s="4" t="s">
        <v>28</v>
      </c>
      <c r="T1" s="4" t="s">
        <v>29</v>
      </c>
      <c r="U1" s="4" t="s">
        <v>30</v>
      </c>
      <c r="V1" s="4" t="s">
        <v>9</v>
      </c>
      <c r="W1" s="4" t="s">
        <v>8</v>
      </c>
      <c r="X1" s="4" t="s">
        <v>4</v>
      </c>
      <c r="Y1" s="4" t="s">
        <v>5</v>
      </c>
      <c r="Z1" s="4" t="s">
        <v>26</v>
      </c>
      <c r="AA1" s="4" t="s">
        <v>31</v>
      </c>
      <c r="AB1" s="4" t="s">
        <v>32</v>
      </c>
      <c r="AC1" s="4" t="s">
        <v>33</v>
      </c>
      <c r="AD1" s="4" t="s">
        <v>34</v>
      </c>
      <c r="AE1" s="4" t="s">
        <v>35</v>
      </c>
      <c r="AF1" s="4" t="s">
        <v>36</v>
      </c>
      <c r="AG1" s="4" t="s">
        <v>17</v>
      </c>
      <c r="AH1" s="4" t="s">
        <v>18</v>
      </c>
      <c r="AI1" s="4" t="s">
        <v>19</v>
      </c>
      <c r="AJ1" s="4" t="s">
        <v>20</v>
      </c>
      <c r="AK1" s="4" t="s">
        <v>21</v>
      </c>
      <c r="AL1" s="4" t="s">
        <v>22</v>
      </c>
    </row>
    <row r="2" spans="1:38" x14ac:dyDescent="0.4">
      <c r="A2" s="4">
        <f>O2/1</f>
        <v>0</v>
      </c>
      <c r="B2" s="4">
        <f>M2*O2/X2</f>
        <v>0</v>
      </c>
      <c r="C2" s="4">
        <f>P2/M2</f>
        <v>0</v>
      </c>
      <c r="D2" s="4">
        <f>W2/(M2*M2)</f>
        <v>1.6304952538059619E-28</v>
      </c>
      <c r="E2" s="4">
        <f>V2*X2/(M2^4)</f>
        <v>0.15948908653989005</v>
      </c>
      <c r="F2" s="4">
        <f>AA2/$M2^2</f>
        <v>1.0869973793690591E-28</v>
      </c>
      <c r="G2" s="4">
        <f>-AB2/$M2^2</f>
        <v>0</v>
      </c>
      <c r="H2" s="4">
        <f>AD2/$M2^2</f>
        <v>1.0869973793690591E-28</v>
      </c>
      <c r="I2" s="4">
        <f>AF2/$M2^2</f>
        <v>1.0869973793690591E-28</v>
      </c>
      <c r="M2" s="2">
        <f>SQRT(SQRT(SUMSQ($S$2:$U$2)))</f>
        <v>7.83141485465042E-3</v>
      </c>
      <c r="O2" s="4">
        <v>0</v>
      </c>
      <c r="P2" s="4">
        <v>0</v>
      </c>
      <c r="Q2" s="4">
        <v>0</v>
      </c>
      <c r="R2" s="4">
        <v>0</v>
      </c>
      <c r="S2" s="3">
        <v>-6.1196099999999995E-5</v>
      </c>
      <c r="T2" s="3">
        <v>-4.0664599999999997E-6</v>
      </c>
      <c r="U2" s="3">
        <v>5.1708500000000001E-13</v>
      </c>
      <c r="V2" s="4">
        <v>2.9995899999999999E-5</v>
      </c>
      <c r="W2" s="4">
        <v>1.0000000000000001E-32</v>
      </c>
      <c r="X2" s="4">
        <v>2.0000000000000002E-5</v>
      </c>
      <c r="Y2" s="4">
        <v>0</v>
      </c>
      <c r="Z2" s="4">
        <v>-3.7274900000000003E-14</v>
      </c>
      <c r="AA2" s="4">
        <v>6.6666699999999996E-33</v>
      </c>
      <c r="AB2" s="4">
        <v>0</v>
      </c>
      <c r="AC2" s="4">
        <v>0</v>
      </c>
      <c r="AD2" s="4">
        <v>6.6666699999999996E-33</v>
      </c>
      <c r="AE2" s="4">
        <v>0</v>
      </c>
      <c r="AF2" s="4">
        <v>6.6666699999999996E-33</v>
      </c>
      <c r="AG2" s="4">
        <v>2.0332299999999998E-6</v>
      </c>
      <c r="AH2" s="4">
        <v>-6.1196099999999995E-5</v>
      </c>
      <c r="AI2" s="4">
        <v>9.2351099999999996E-19</v>
      </c>
      <c r="AJ2" s="4">
        <v>-4.0664599999999997E-6</v>
      </c>
      <c r="AK2" s="4">
        <v>5.1708500000000001E-13</v>
      </c>
      <c r="AL2" s="4">
        <v>2.0332299999999998E-6</v>
      </c>
    </row>
    <row r="3" spans="1:38" x14ac:dyDescent="0.4">
      <c r="A3" s="4">
        <f>O3/1</f>
        <v>5.2025700000000001E-3</v>
      </c>
      <c r="B3" s="4">
        <f>M3*O3/X3</f>
        <v>2.0371741990179317</v>
      </c>
      <c r="C3" s="4">
        <f>P3/M3</f>
        <v>2.0856001505655244</v>
      </c>
      <c r="D3" s="4">
        <f>W3/(M3*M3)</f>
        <v>0.50224634451561179</v>
      </c>
      <c r="E3" s="4">
        <f>V3*X3/(M3^4)</f>
        <v>0.15181395439115203</v>
      </c>
      <c r="F3" s="4">
        <f>AA3/$M3^2</f>
        <v>0.808456614170879</v>
      </c>
      <c r="G3" s="4">
        <f>-AB3/$M3^2</f>
        <v>1.3386529083272328E-2</v>
      </c>
      <c r="H3" s="4">
        <f>AD3/$M3^2</f>
        <v>2.613700196803495E-3</v>
      </c>
      <c r="I3" s="4">
        <f>AF3/$M3^2</f>
        <v>0.19342076047323983</v>
      </c>
      <c r="J3" s="4">
        <f>AG3/(2*MAX($W3,0.00001))</f>
        <v>0.48081861359010242</v>
      </c>
      <c r="K3" s="4">
        <f>AJ3/(2*MAX($W3,0.00001))</f>
        <v>-0.34935055659620884</v>
      </c>
      <c r="L3" s="4">
        <f>AL3/(2*MAX($W3,0.00001))</f>
        <v>-0.13146675843172648</v>
      </c>
      <c r="M3" s="2">
        <f t="shared" ref="M3:M28" si="0">SQRT(SQRT(SUMSQ($S$2:$U$2)))</f>
        <v>7.83141485465042E-3</v>
      </c>
      <c r="O3" s="4">
        <v>5.2025700000000001E-3</v>
      </c>
      <c r="P3" s="4">
        <v>1.6333199999999999E-2</v>
      </c>
      <c r="Q3" s="4">
        <v>4.5981700000000001E-4</v>
      </c>
      <c r="R3" s="4">
        <v>-1.3814E-10</v>
      </c>
      <c r="S3" s="1">
        <v>0</v>
      </c>
      <c r="T3" s="1">
        <v>0</v>
      </c>
      <c r="U3" s="1">
        <v>0</v>
      </c>
      <c r="V3" s="4">
        <v>2.8552400000000001E-5</v>
      </c>
      <c r="W3" s="4">
        <v>3.0803299999999997E-5</v>
      </c>
      <c r="X3" s="4">
        <v>2.0000000000000002E-5</v>
      </c>
      <c r="Y3" s="4">
        <v>3.3195499999999998E-7</v>
      </c>
      <c r="Z3" s="4">
        <v>1.7080099999999999E-5</v>
      </c>
      <c r="AA3" s="4">
        <v>4.9583499999999997E-5</v>
      </c>
      <c r="AB3" s="4">
        <v>-8.2101000000000002E-7</v>
      </c>
      <c r="AC3" s="4">
        <v>-3.2094199999999999E-13</v>
      </c>
      <c r="AD3" s="4">
        <v>1.60301E-7</v>
      </c>
      <c r="AE3" s="4">
        <v>6.9922999999999996E-15</v>
      </c>
      <c r="AF3" s="4">
        <v>1.1862700000000001E-5</v>
      </c>
      <c r="AG3" s="4">
        <v>2.9621600000000001E-5</v>
      </c>
      <c r="AH3" s="4">
        <v>-5.9555500000000003E-5</v>
      </c>
      <c r="AI3" s="4">
        <v>-3.2093999999999999E-13</v>
      </c>
      <c r="AJ3" s="4">
        <v>-2.1522299999999999E-5</v>
      </c>
      <c r="AK3" s="4">
        <v>5.0566500000000005E-13</v>
      </c>
      <c r="AL3" s="4">
        <v>-8.09922E-6</v>
      </c>
    </row>
    <row r="4" spans="1:38" x14ac:dyDescent="0.4">
      <c r="A4" s="4">
        <f>O4/1</f>
        <v>1.1151899999999999E-2</v>
      </c>
      <c r="B4" s="4">
        <f>M4*O4/X4</f>
        <v>4.3667577658788002</v>
      </c>
      <c r="C4" s="4">
        <f>P4/M4</f>
        <v>4.2456057579756674</v>
      </c>
      <c r="D4" s="4">
        <f>W4/(M4*M4)</f>
        <v>1.5811678808925702</v>
      </c>
      <c r="E4" s="4">
        <f>V4*X4/(M4^4)</f>
        <v>0.14697492580191304</v>
      </c>
      <c r="F4" s="4">
        <f>AA4/$M4^2</f>
        <v>2.555768700435769</v>
      </c>
      <c r="G4" s="4">
        <f>-AB4/$M4^2</f>
        <v>0.11298288591912879</v>
      </c>
      <c r="H4" s="4">
        <f>AD4/$M4^2</f>
        <v>3.1345619056318094E-2</v>
      </c>
      <c r="I4" s="4">
        <f>AF4/$M4^2</f>
        <v>0.57521752910444379</v>
      </c>
      <c r="J4" s="4">
        <f>AG4/(2*MAX($W4,0.00001))</f>
        <v>0.47319713286042647</v>
      </c>
      <c r="K4" s="4">
        <f>AJ4/(2*MAX($W4,0.00001))</f>
        <v>-0.32010617202218722</v>
      </c>
      <c r="L4" s="4">
        <f>AL4/(2*MAX($W4,0.00001))</f>
        <v>-0.15309405442862931</v>
      </c>
      <c r="M4" s="2">
        <f t="shared" si="0"/>
        <v>7.83141485465042E-3</v>
      </c>
      <c r="O4" s="4">
        <v>1.1151899999999999E-2</v>
      </c>
      <c r="P4" s="4">
        <v>3.3249099999999997E-2</v>
      </c>
      <c r="Q4" s="4">
        <v>4.4089999999999998E-4</v>
      </c>
      <c r="R4" s="4">
        <v>-2.8192300000000002E-10</v>
      </c>
      <c r="S4" s="1">
        <v>0</v>
      </c>
      <c r="T4" s="1">
        <v>0</v>
      </c>
      <c r="U4" s="1">
        <v>0</v>
      </c>
      <c r="V4" s="4">
        <v>2.7642300000000001E-5</v>
      </c>
      <c r="W4" s="4">
        <v>9.6974700000000005E-5</v>
      </c>
      <c r="X4" s="4">
        <v>2.0000000000000002E-5</v>
      </c>
      <c r="Y4" s="4">
        <v>1.6890799999999999E-6</v>
      </c>
      <c r="Z4" s="4">
        <v>5.7906499999999999E-5</v>
      </c>
      <c r="AA4" s="4">
        <v>1.5674800000000001E-4</v>
      </c>
      <c r="AB4" s="4">
        <v>-6.9293599999999998E-6</v>
      </c>
      <c r="AC4" s="4">
        <v>-1.03769E-12</v>
      </c>
      <c r="AD4" s="4">
        <v>1.92246E-6</v>
      </c>
      <c r="AE4" s="4">
        <v>5.9239600000000004E-14</v>
      </c>
      <c r="AF4" s="4">
        <v>3.5278699999999998E-5</v>
      </c>
      <c r="AG4" s="4">
        <v>9.1776300000000004E-5</v>
      </c>
      <c r="AH4" s="4">
        <v>-5.9045700000000003E-5</v>
      </c>
      <c r="AI4" s="4">
        <v>-1.0376800000000001E-12</v>
      </c>
      <c r="AJ4" s="4">
        <v>-6.2084399999999998E-5</v>
      </c>
      <c r="AK4" s="4">
        <v>5.0387100000000002E-13</v>
      </c>
      <c r="AL4" s="4">
        <v>-2.9692500000000001E-5</v>
      </c>
    </row>
    <row r="5" spans="1:38" x14ac:dyDescent="0.4">
      <c r="A5" s="4">
        <f>O5/1</f>
        <v>1.7955100000000002E-2</v>
      </c>
      <c r="B5" s="4">
        <f>M5*O5/X5</f>
        <v>7.0306918428366885</v>
      </c>
      <c r="C5" s="4">
        <f>P5/M5</f>
        <v>6.295618469339896</v>
      </c>
      <c r="D5" s="4">
        <f>W5/(M5*M5)</f>
        <v>2.8575570669627144</v>
      </c>
      <c r="E5" s="4">
        <f>V5*X5/(M5^4)</f>
        <v>0.15245465645136883</v>
      </c>
      <c r="F5" s="4">
        <f>AA5/$M5^2</f>
        <v>4.6397372942302448</v>
      </c>
      <c r="G5" s="4">
        <f>-AB5/$M5^2</f>
        <v>0.30421617395986256</v>
      </c>
      <c r="H5" s="4">
        <f>AD5/$M5^2</f>
        <v>0.12910685348401596</v>
      </c>
      <c r="I5" s="4">
        <f>AF5/$M5^2</f>
        <v>0.94616987380258433</v>
      </c>
      <c r="J5" s="4">
        <f>AG5/(2*MAX($W5,0.00001))</f>
        <v>0.47687966814449634</v>
      </c>
      <c r="K5" s="4">
        <f>AJ5/(2*MAX($W5,0.00001))</f>
        <v>-0.30749128422830468</v>
      </c>
      <c r="L5" s="4">
        <f>AL5/(2*MAX($W5,0.00001))</f>
        <v>-0.16940236338634118</v>
      </c>
      <c r="M5" s="2">
        <f t="shared" si="0"/>
        <v>7.83141485465042E-3</v>
      </c>
      <c r="O5" s="4">
        <v>1.7955100000000002E-2</v>
      </c>
      <c r="P5" s="4">
        <v>4.9303600000000003E-2</v>
      </c>
      <c r="Q5" s="4">
        <v>1.12398E-4</v>
      </c>
      <c r="R5" s="4">
        <v>-4.1908299999999999E-10</v>
      </c>
      <c r="S5" s="1">
        <v>0</v>
      </c>
      <c r="T5" s="1">
        <v>0</v>
      </c>
      <c r="U5" s="1">
        <v>0</v>
      </c>
      <c r="V5" s="4">
        <v>2.8672900000000001E-5</v>
      </c>
      <c r="W5" s="4">
        <v>1.7525700000000001E-4</v>
      </c>
      <c r="X5" s="4">
        <v>2.0000000000000002E-5</v>
      </c>
      <c r="Y5" s="4">
        <v>5.9402899999999998E-6</v>
      </c>
      <c r="Z5" s="4">
        <v>1.03102E-4</v>
      </c>
      <c r="AA5" s="4">
        <v>2.8456E-4</v>
      </c>
      <c r="AB5" s="4">
        <v>-1.86579E-5</v>
      </c>
      <c r="AC5" s="4">
        <v>-1.9448E-12</v>
      </c>
      <c r="AD5" s="4">
        <v>7.9182600000000007E-6</v>
      </c>
      <c r="AE5" s="4">
        <v>1.6023699999999999E-13</v>
      </c>
      <c r="AF5" s="4">
        <v>5.8029599999999997E-5</v>
      </c>
      <c r="AG5" s="4">
        <v>1.6715299999999999E-4</v>
      </c>
      <c r="AH5" s="4">
        <v>-6.0346500000000002E-5</v>
      </c>
      <c r="AI5" s="4">
        <v>-1.9448E-12</v>
      </c>
      <c r="AJ5" s="4">
        <v>-1.0778E-4</v>
      </c>
      <c r="AK5" s="4">
        <v>5.1776499999999997E-13</v>
      </c>
      <c r="AL5" s="4">
        <v>-5.9377899999999999E-5</v>
      </c>
    </row>
    <row r="6" spans="1:38" x14ac:dyDescent="0.4">
      <c r="A6" s="4">
        <f>O6/1</f>
        <v>2.5734699999999999E-2</v>
      </c>
      <c r="B6" s="4">
        <f>M6*O6/X6</f>
        <v>10.076955592998608</v>
      </c>
      <c r="C6" s="4">
        <f>P6/M6</f>
        <v>8.0729473758445334</v>
      </c>
      <c r="D6" s="4">
        <f>W6/(M6*M6)</f>
        <v>3.8742197725683458</v>
      </c>
      <c r="E6" s="4">
        <f>V6*X6/(M6^4)</f>
        <v>0.15202185024637588</v>
      </c>
      <c r="F6" s="4">
        <f>AA6/$M6^2</f>
        <v>6.2451555310326707</v>
      </c>
      <c r="G6" s="4">
        <f>-AB6/$M6^2</f>
        <v>0.45781534884939934</v>
      </c>
      <c r="H6" s="4">
        <f>AD6/$M6^2</f>
        <v>0.28218166109992882</v>
      </c>
      <c r="I6" s="4">
        <f>AF6/$M6^2</f>
        <v>1.2210208282414015</v>
      </c>
      <c r="J6" s="4">
        <f>AG6/(2*MAX($W6,0.00001))</f>
        <v>0.47210344682462857</v>
      </c>
      <c r="K6" s="4">
        <f>AJ6/(2*MAX($W6,0.00001))</f>
        <v>-0.29581246580531123</v>
      </c>
      <c r="L6" s="4">
        <f>AL6/(2*MAX($W6,0.00001))</f>
        <v>-0.17630339632170364</v>
      </c>
      <c r="M6" s="2">
        <f t="shared" si="0"/>
        <v>7.83141485465042E-3</v>
      </c>
      <c r="O6" s="4">
        <v>2.5734699999999999E-2</v>
      </c>
      <c r="P6" s="4">
        <v>6.3222600000000004E-2</v>
      </c>
      <c r="Q6" s="4">
        <v>-1.75475E-4</v>
      </c>
      <c r="R6" s="4">
        <v>-5.38675E-10</v>
      </c>
      <c r="S6" s="1">
        <v>0</v>
      </c>
      <c r="T6" s="1">
        <v>0</v>
      </c>
      <c r="U6" s="1">
        <v>0</v>
      </c>
      <c r="V6" s="4">
        <v>2.8591499999999999E-5</v>
      </c>
      <c r="W6" s="4">
        <v>2.3761E-4</v>
      </c>
      <c r="X6" s="4">
        <v>2.0000000000000002E-5</v>
      </c>
      <c r="Y6" s="4">
        <v>1.64547E-5</v>
      </c>
      <c r="Z6" s="4">
        <v>1.3679299999999999E-4</v>
      </c>
      <c r="AA6" s="4">
        <v>3.8302200000000001E-4</v>
      </c>
      <c r="AB6" s="4">
        <v>-2.8078299999999998E-5</v>
      </c>
      <c r="AC6" s="4">
        <v>-2.6593799999999999E-12</v>
      </c>
      <c r="AD6" s="4">
        <v>1.7306500000000001E-5</v>
      </c>
      <c r="AE6" s="4">
        <v>2.4232900000000002E-13</v>
      </c>
      <c r="AF6" s="4">
        <v>7.4886499999999995E-5</v>
      </c>
      <c r="AG6" s="4">
        <v>2.24353E-4</v>
      </c>
      <c r="AH6" s="4">
        <v>-5.9381600000000001E-5</v>
      </c>
      <c r="AI6" s="4">
        <v>-2.65939E-12</v>
      </c>
      <c r="AJ6" s="4">
        <v>-1.40576E-4</v>
      </c>
      <c r="AK6" s="4">
        <v>5.1230599999999998E-13</v>
      </c>
      <c r="AL6" s="4">
        <v>-8.37829E-5</v>
      </c>
    </row>
    <row r="7" spans="1:38" x14ac:dyDescent="0.4">
      <c r="A7" s="4">
        <f>O7/1</f>
        <v>3.4631000000000002E-2</v>
      </c>
      <c r="B7" s="4">
        <f>M7*O7/X7</f>
        <v>13.560486391569935</v>
      </c>
      <c r="C7" s="4">
        <f>P7/M7</f>
        <v>9.5765837197942414</v>
      </c>
      <c r="D7" s="4">
        <f>W7/(M7*M7)</f>
        <v>4.4736061328199552</v>
      </c>
      <c r="E7" s="4">
        <f>V7*X7/(M7^4)</f>
        <v>0.14214653127176477</v>
      </c>
      <c r="F7" s="4">
        <f>AA7/$M7^2</f>
        <v>7.0435112271062215</v>
      </c>
      <c r="G7" s="4">
        <f>-AB7/$M7^2</f>
        <v>0.57696542001652384</v>
      </c>
      <c r="H7" s="4">
        <f>AD7/$M7^2</f>
        <v>0.45017647858531845</v>
      </c>
      <c r="I7" s="4">
        <f>AF7/$M7^2</f>
        <v>1.4538441370181163</v>
      </c>
      <c r="J7" s="4">
        <f>AG7/(2*MAX($W7,0.00001))</f>
        <v>0.45397290529975837</v>
      </c>
      <c r="K7" s="4">
        <f>AJ7/(2*MAX($W7,0.00001))</f>
        <v>-0.28317314876572236</v>
      </c>
      <c r="L7" s="4">
        <f>AL7/(2*MAX($W7,0.00001))</f>
        <v>-0.17076458517846277</v>
      </c>
      <c r="M7" s="2">
        <f t="shared" si="0"/>
        <v>7.83141485465042E-3</v>
      </c>
      <c r="O7" s="4">
        <v>3.4631000000000002E-2</v>
      </c>
      <c r="P7" s="4">
        <v>7.4998200000000001E-2</v>
      </c>
      <c r="Q7" s="4">
        <v>-1.75176E-4</v>
      </c>
      <c r="R7" s="4">
        <v>-6.4042399999999998E-10</v>
      </c>
      <c r="S7" s="1">
        <v>0</v>
      </c>
      <c r="T7" s="1">
        <v>0</v>
      </c>
      <c r="U7" s="1">
        <v>0</v>
      </c>
      <c r="V7" s="4">
        <v>2.6734199999999999E-5</v>
      </c>
      <c r="W7" s="4">
        <v>2.7437099999999998E-4</v>
      </c>
      <c r="X7" s="4">
        <v>2.0000000000000002E-5</v>
      </c>
      <c r="Y7" s="4">
        <v>3.6303100000000001E-5</v>
      </c>
      <c r="Z7" s="4">
        <v>1.51569E-4</v>
      </c>
      <c r="AA7" s="4">
        <v>4.3198599999999998E-4</v>
      </c>
      <c r="AB7" s="4">
        <v>-3.5385900000000003E-5</v>
      </c>
      <c r="AC7" s="4">
        <v>-2.9738400000000002E-12</v>
      </c>
      <c r="AD7" s="4">
        <v>2.7609800000000001E-5</v>
      </c>
      <c r="AE7" s="4">
        <v>3.0702199999999998E-13</v>
      </c>
      <c r="AF7" s="4">
        <v>8.9165800000000006E-5</v>
      </c>
      <c r="AG7" s="4">
        <v>2.4911399999999999E-4</v>
      </c>
      <c r="AH7" s="4">
        <v>-5.8181399999999998E-5</v>
      </c>
      <c r="AI7" s="4">
        <v>-2.9738499999999999E-12</v>
      </c>
      <c r="AJ7" s="4">
        <v>-1.55389E-4</v>
      </c>
      <c r="AK7" s="4">
        <v>5.0467199999999995E-13</v>
      </c>
      <c r="AL7" s="4">
        <v>-9.3705700000000006E-5</v>
      </c>
    </row>
    <row r="8" spans="1:38" x14ac:dyDescent="0.4">
      <c r="A8" s="4">
        <f>O8/1</f>
        <v>4.4804200000000002E-2</v>
      </c>
      <c r="B8" s="4">
        <f>M8*O8/X8</f>
        <v>17.544013871536418</v>
      </c>
      <c r="C8" s="4">
        <f>P8/M8</f>
        <v>10.797895599897284</v>
      </c>
      <c r="D8" s="4">
        <f>W8/(M8*M8)</f>
        <v>4.6874618903091454</v>
      </c>
      <c r="E8" s="4">
        <f>V8*X8/(M8^4)</f>
        <v>0.12547604853817393</v>
      </c>
      <c r="F8" s="4">
        <f>AA8/$M8^2</f>
        <v>7.1305796736594607</v>
      </c>
      <c r="G8" s="4">
        <f>-AB8/$M8^2</f>
        <v>0.70607781718440266</v>
      </c>
      <c r="H8" s="4">
        <f>AD8/$M8^2</f>
        <v>0.622785597638979</v>
      </c>
      <c r="I8" s="4">
        <f>AF8/$M8^2</f>
        <v>1.6223721264515005</v>
      </c>
      <c r="J8" s="4">
        <f>AG8/(2*MAX($W8,0.00001))</f>
        <v>0.4274036739052548</v>
      </c>
      <c r="K8" s="4">
        <f>AJ8/(2*MAX($W8,0.00001))</f>
        <v>-0.26717382003360152</v>
      </c>
      <c r="L8" s="4">
        <f>AL8/(2*MAX($W8,0.00001))</f>
        <v>-0.16014358910142024</v>
      </c>
      <c r="M8" s="2">
        <f t="shared" si="0"/>
        <v>7.83141485465042E-3</v>
      </c>
      <c r="O8" s="4">
        <v>4.4804200000000002E-2</v>
      </c>
      <c r="P8" s="4">
        <v>8.4562799999999994E-2</v>
      </c>
      <c r="Q8" s="4">
        <v>-1.05175E-4</v>
      </c>
      <c r="R8" s="4">
        <v>-7.2347799999999995E-10</v>
      </c>
      <c r="S8" s="1">
        <v>0</v>
      </c>
      <c r="T8" s="1">
        <v>0</v>
      </c>
      <c r="U8" s="1">
        <v>0</v>
      </c>
      <c r="V8" s="4">
        <v>2.3598899999999999E-5</v>
      </c>
      <c r="W8" s="4">
        <v>2.8748700000000001E-4</v>
      </c>
      <c r="X8" s="4">
        <v>2.0000000000000002E-5</v>
      </c>
      <c r="Y8" s="4">
        <v>6.6065699999999993E-5</v>
      </c>
      <c r="Z8" s="4">
        <v>1.49519E-4</v>
      </c>
      <c r="AA8" s="4">
        <v>4.3732599999999998E-4</v>
      </c>
      <c r="AB8" s="4">
        <v>-4.3304499999999998E-5</v>
      </c>
      <c r="AC8" s="4">
        <v>-2.9437100000000002E-12</v>
      </c>
      <c r="AD8" s="4">
        <v>3.8196099999999998E-5</v>
      </c>
      <c r="AE8" s="4">
        <v>3.77389E-13</v>
      </c>
      <c r="AF8" s="4">
        <v>9.9501799999999997E-5</v>
      </c>
      <c r="AG8" s="4">
        <v>2.4574599999999997E-4</v>
      </c>
      <c r="AH8" s="4">
        <v>-5.9287399999999998E-5</v>
      </c>
      <c r="AI8" s="4">
        <v>-2.94373E-12</v>
      </c>
      <c r="AJ8" s="4">
        <v>-1.5361800000000001E-4</v>
      </c>
      <c r="AK8" s="4">
        <v>5.16612E-13</v>
      </c>
      <c r="AL8" s="4">
        <v>-9.2078399999999996E-5</v>
      </c>
    </row>
    <row r="9" spans="1:38" x14ac:dyDescent="0.4">
      <c r="A9" s="4">
        <f>O9/1</f>
        <v>5.6437500000000002E-2</v>
      </c>
      <c r="B9" s="4">
        <f>M9*O9/X9</f>
        <v>22.099273792966653</v>
      </c>
      <c r="C9" s="4">
        <f>P9/M9</f>
        <v>11.756177103212561</v>
      </c>
      <c r="D9" s="4">
        <f>W9/(M9*M9)</f>
        <v>4.6106655638548846</v>
      </c>
      <c r="E9" s="4">
        <f>V9*X9/(M9^4)</f>
        <v>0.10555739245531807</v>
      </c>
      <c r="F9" s="4">
        <f>AA9/$M9^2</f>
        <v>6.7293474016028894</v>
      </c>
      <c r="G9" s="4">
        <f>-AB9/$M9^2</f>
        <v>0.78386874574348508</v>
      </c>
      <c r="H9" s="4">
        <f>AD9/$M9^2</f>
        <v>0.78471986426597184</v>
      </c>
      <c r="I9" s="4">
        <f>AF9/$M9^2</f>
        <v>1.7083024873175825</v>
      </c>
      <c r="J9" s="4">
        <f>AG9/(2*MAX($W9,0.00001))</f>
        <v>0.39651562892314435</v>
      </c>
      <c r="K9" s="4">
        <f>AJ9/(2*MAX($W9,0.00001))</f>
        <v>-0.24841482864589412</v>
      </c>
      <c r="L9" s="4">
        <f>AL9/(2*MAX($W9,0.00001))</f>
        <v>-0.14798799053671269</v>
      </c>
      <c r="M9" s="2">
        <f t="shared" si="0"/>
        <v>7.83141485465042E-3</v>
      </c>
      <c r="O9" s="4">
        <v>5.6437500000000002E-2</v>
      </c>
      <c r="P9" s="4">
        <v>9.2067499999999997E-2</v>
      </c>
      <c r="Q9" s="4">
        <v>-5.0569699999999998E-5</v>
      </c>
      <c r="R9" s="4">
        <v>-7.8892100000000001E-10</v>
      </c>
      <c r="S9" s="1">
        <v>0</v>
      </c>
      <c r="T9" s="1">
        <v>0</v>
      </c>
      <c r="U9" s="1">
        <v>0</v>
      </c>
      <c r="V9" s="4">
        <v>1.9852700000000001E-5</v>
      </c>
      <c r="W9" s="4">
        <v>2.8277700000000001E-4</v>
      </c>
      <c r="X9" s="4">
        <v>2.0000000000000002E-5</v>
      </c>
      <c r="Y9" s="4">
        <v>1.04622E-4</v>
      </c>
      <c r="Z9" s="4">
        <v>1.3648299999999999E-4</v>
      </c>
      <c r="AA9" s="4">
        <v>4.1271800000000001E-4</v>
      </c>
      <c r="AB9" s="4">
        <v>-4.8075499999999997E-5</v>
      </c>
      <c r="AC9" s="4">
        <v>-2.6935300000000001E-12</v>
      </c>
      <c r="AD9" s="4">
        <v>4.8127699999999997E-5</v>
      </c>
      <c r="AE9" s="4">
        <v>4.2050499999999998E-13</v>
      </c>
      <c r="AF9" s="4">
        <v>1.0477200000000001E-4</v>
      </c>
      <c r="AG9" s="4">
        <v>2.2425099999999999E-4</v>
      </c>
      <c r="AH9" s="4">
        <v>-5.9132799999999997E-5</v>
      </c>
      <c r="AI9" s="4">
        <v>-2.69355E-12</v>
      </c>
      <c r="AJ9" s="4">
        <v>-1.4049200000000001E-4</v>
      </c>
      <c r="AK9" s="4">
        <v>5.1719899999999999E-13</v>
      </c>
      <c r="AL9" s="4">
        <v>-8.3695200000000005E-5</v>
      </c>
    </row>
    <row r="10" spans="1:38" x14ac:dyDescent="0.4">
      <c r="A10" s="4">
        <f>O10/1</f>
        <v>6.9740499999999997E-2</v>
      </c>
      <c r="B10" s="4">
        <f>M10*O10/X10</f>
        <v>27.308339383537376</v>
      </c>
      <c r="C10" s="4">
        <f>P10/M10</f>
        <v>12.524569547194334</v>
      </c>
      <c r="D10" s="4">
        <f>W10/(M10*M10)</f>
        <v>4.3899943362047855</v>
      </c>
      <c r="E10" s="4">
        <f>V10*X10/(M10^4)</f>
        <v>8.681911693153381E-2</v>
      </c>
      <c r="F10" s="4">
        <f>AA10/$M10^2</f>
        <v>6.1131343303320023</v>
      </c>
      <c r="G10" s="4">
        <f>-AB10/$M10^2</f>
        <v>0.82186091565241781</v>
      </c>
      <c r="H10" s="4">
        <f>AD10/$M10^2</f>
        <v>0.92705720843747097</v>
      </c>
      <c r="I10" s="4">
        <f>AF10/$M10^2</f>
        <v>1.7406515131530926</v>
      </c>
      <c r="J10" s="4">
        <f>AG10/(2*MAX($W10,0.00001))</f>
        <v>0.36297322493063883</v>
      </c>
      <c r="K10" s="4">
        <f>AJ10/(2*MAX($W10,0.00001))</f>
        <v>-0.22784250658327238</v>
      </c>
      <c r="L10" s="4">
        <f>AL10/(2*MAX($W10,0.00001))</f>
        <v>-0.13503396559984845</v>
      </c>
      <c r="M10" s="2">
        <f t="shared" si="0"/>
        <v>7.83141485465042E-3</v>
      </c>
      <c r="O10" s="4">
        <v>6.9740499999999997E-2</v>
      </c>
      <c r="P10" s="4">
        <v>9.8085099999999995E-2</v>
      </c>
      <c r="Q10" s="4">
        <v>-1.2679399999999999E-5</v>
      </c>
      <c r="R10" s="4">
        <v>-8.4157000000000002E-10</v>
      </c>
      <c r="S10" s="1">
        <v>0</v>
      </c>
      <c r="T10" s="1">
        <v>0</v>
      </c>
      <c r="U10" s="1">
        <v>0</v>
      </c>
      <c r="V10" s="4">
        <v>1.6328500000000001E-5</v>
      </c>
      <c r="W10" s="4">
        <v>2.6924300000000001E-4</v>
      </c>
      <c r="X10" s="4">
        <v>2.0000000000000002E-5</v>
      </c>
      <c r="Y10" s="4">
        <v>1.5145100000000001E-4</v>
      </c>
      <c r="Z10" s="4">
        <v>1.1858000000000001E-4</v>
      </c>
      <c r="AA10" s="4">
        <v>3.7492500000000002E-4</v>
      </c>
      <c r="AB10" s="4">
        <v>-5.0405599999999997E-5</v>
      </c>
      <c r="AC10" s="4">
        <v>-2.35237E-12</v>
      </c>
      <c r="AD10" s="4">
        <v>5.6857400000000002E-5</v>
      </c>
      <c r="AE10" s="4">
        <v>4.4212100000000001E-13</v>
      </c>
      <c r="AF10" s="4">
        <v>1.0675600000000001E-4</v>
      </c>
      <c r="AG10" s="4">
        <v>1.9545599999999999E-4</v>
      </c>
      <c r="AH10" s="4">
        <v>-5.8266500000000002E-5</v>
      </c>
      <c r="AI10" s="4">
        <v>-2.3523800000000001E-12</v>
      </c>
      <c r="AJ10" s="4">
        <v>-1.2269000000000001E-4</v>
      </c>
      <c r="AK10" s="4">
        <v>5.1106700000000005E-13</v>
      </c>
      <c r="AL10" s="4">
        <v>-7.2713900000000002E-5</v>
      </c>
    </row>
    <row r="11" spans="1:38" x14ac:dyDescent="0.4">
      <c r="A11" s="4">
        <f>O11/1</f>
        <v>8.4952899999999998E-2</v>
      </c>
      <c r="B11" s="4">
        <f>M11*O11/X11</f>
        <v>33.265070150281581</v>
      </c>
      <c r="C11" s="4">
        <f>P11/M11</f>
        <v>13.163138706511745</v>
      </c>
      <c r="D11" s="4">
        <f>W11/(M11*M11)</f>
        <v>4.1222017957196941</v>
      </c>
      <c r="E11" s="4">
        <f>V11*X11/(M11^4)</f>
        <v>7.1021690449292324E-2</v>
      </c>
      <c r="F11" s="4">
        <f>AA11/$M11^2</f>
        <v>5.4488216490738388</v>
      </c>
      <c r="G11" s="4">
        <f>-AB11/$M11^2</f>
        <v>0.83966266283347135</v>
      </c>
      <c r="H11" s="4">
        <f>AD11/$M11^2</f>
        <v>1.0493198950441109</v>
      </c>
      <c r="I11" s="4">
        <f>AF11/$M11^2</f>
        <v>1.7466517356870985</v>
      </c>
      <c r="J11" s="4">
        <f>AG11/(2*MAX($W11,0.00001))</f>
        <v>0.32759404949786214</v>
      </c>
      <c r="K11" s="4">
        <f>AJ11/(2*MAX($W11,0.00001))</f>
        <v>-0.20608815002037031</v>
      </c>
      <c r="L11" s="4">
        <f>AL11/(2*MAX($W11,0.00001))</f>
        <v>-0.12145981908005332</v>
      </c>
      <c r="M11" s="2">
        <f t="shared" si="0"/>
        <v>7.83141485465042E-3</v>
      </c>
      <c r="O11" s="4">
        <v>8.4952899999999998E-2</v>
      </c>
      <c r="P11" s="4">
        <v>0.103086</v>
      </c>
      <c r="Q11" s="4">
        <v>1.5666200000000001E-6</v>
      </c>
      <c r="R11" s="4">
        <v>-8.8542699999999999E-10</v>
      </c>
      <c r="S11" s="1">
        <v>0</v>
      </c>
      <c r="T11" s="1">
        <v>0</v>
      </c>
      <c r="U11" s="1">
        <v>0</v>
      </c>
      <c r="V11" s="4">
        <v>1.33574E-5</v>
      </c>
      <c r="W11" s="4">
        <v>2.5281899999999999E-4</v>
      </c>
      <c r="X11" s="4">
        <v>2.0000000000000002E-5</v>
      </c>
      <c r="Y11" s="4">
        <v>2.0674499999999999E-4</v>
      </c>
      <c r="Z11" s="4">
        <v>1.00091E-4</v>
      </c>
      <c r="AA11" s="4">
        <v>3.3418199999999998E-4</v>
      </c>
      <c r="AB11" s="4">
        <v>-5.1497399999999999E-5</v>
      </c>
      <c r="AC11" s="4">
        <v>-1.9955700000000001E-12</v>
      </c>
      <c r="AD11" s="4">
        <v>6.4355899999999998E-5</v>
      </c>
      <c r="AE11" s="4">
        <v>4.5252299999999999E-13</v>
      </c>
      <c r="AF11" s="4">
        <v>1.07124E-4</v>
      </c>
      <c r="AG11" s="4">
        <v>1.65644E-4</v>
      </c>
      <c r="AH11" s="4">
        <v>-5.7297699999999999E-5</v>
      </c>
      <c r="AI11" s="4">
        <v>-1.9955799999999999E-12</v>
      </c>
      <c r="AJ11" s="4">
        <v>-1.04206E-4</v>
      </c>
      <c r="AK11" s="4">
        <v>5.0349499999999997E-13</v>
      </c>
      <c r="AL11" s="4">
        <v>-6.14147E-5</v>
      </c>
    </row>
    <row r="12" spans="1:38" x14ac:dyDescent="0.4">
      <c r="A12" s="4">
        <f>O12/1</f>
        <v>0.102349</v>
      </c>
      <c r="B12" s="4">
        <f>M12*O12/X12</f>
        <v>40.076873947930785</v>
      </c>
      <c r="C12" s="4">
        <f>P12/M12</f>
        <v>13.714635476911454</v>
      </c>
      <c r="D12" s="4">
        <f>W12/(M12*M12)</f>
        <v>3.8510015201541488</v>
      </c>
      <c r="E12" s="4">
        <f>V12*X12/(M12^4)</f>
        <v>5.8214561383365539E-2</v>
      </c>
      <c r="F12" s="4">
        <f>AA12/$M12^2</f>
        <v>4.8134176486656557</v>
      </c>
      <c r="G12" s="4">
        <f>-AB12/$M12^2</f>
        <v>0.83986647474019716</v>
      </c>
      <c r="H12" s="4">
        <f>AD12/$M12^2</f>
        <v>1.1489007621750562</v>
      </c>
      <c r="I12" s="4">
        <f>AF12/$M12^2</f>
        <v>1.7397710457160374</v>
      </c>
      <c r="J12" s="4">
        <f>AG12/(2*MAX($W12,0.00001))</f>
        <v>0.29162609130092387</v>
      </c>
      <c r="K12" s="4">
        <f>AJ12/(2*MAX($W12,0.00001))</f>
        <v>-0.18416925643348889</v>
      </c>
      <c r="L12" s="4">
        <f>AL12/(2*MAX($W12,0.00001))</f>
        <v>-0.10744582659429434</v>
      </c>
      <c r="M12" s="2">
        <f t="shared" si="0"/>
        <v>7.83141485465042E-3</v>
      </c>
      <c r="O12" s="4">
        <v>0.102349</v>
      </c>
      <c r="P12" s="4">
        <v>0.107405</v>
      </c>
      <c r="Q12" s="4">
        <v>4.5868800000000004E-6</v>
      </c>
      <c r="R12" s="4">
        <v>-9.2335599999999997E-10</v>
      </c>
      <c r="S12" s="1">
        <v>0</v>
      </c>
      <c r="T12" s="1">
        <v>0</v>
      </c>
      <c r="U12" s="1">
        <v>0</v>
      </c>
      <c r="V12" s="4">
        <v>1.0948700000000001E-5</v>
      </c>
      <c r="W12" s="4">
        <v>2.3618599999999999E-4</v>
      </c>
      <c r="X12" s="4">
        <v>2.0000000000000002E-5</v>
      </c>
      <c r="Y12" s="4">
        <v>2.7058900000000001E-4</v>
      </c>
      <c r="Z12" s="4">
        <v>8.2915699999999996E-5</v>
      </c>
      <c r="AA12" s="4">
        <v>2.9521199999999999E-4</v>
      </c>
      <c r="AB12" s="4">
        <v>-5.15099E-5</v>
      </c>
      <c r="AC12" s="4">
        <v>-1.6584500000000001E-12</v>
      </c>
      <c r="AD12" s="4">
        <v>7.04633E-5</v>
      </c>
      <c r="AE12" s="4">
        <v>4.53042E-13</v>
      </c>
      <c r="AF12" s="4">
        <v>1.06702E-4</v>
      </c>
      <c r="AG12" s="4">
        <v>1.37756E-4</v>
      </c>
      <c r="AH12" s="4">
        <v>-5.5959099999999998E-5</v>
      </c>
      <c r="AI12" s="4">
        <v>-1.6584699999999999E-12</v>
      </c>
      <c r="AJ12" s="4">
        <v>-8.6996400000000006E-5</v>
      </c>
      <c r="AK12" s="4">
        <v>4.9218000000000003E-13</v>
      </c>
      <c r="AL12" s="4">
        <v>-5.0754400000000003E-5</v>
      </c>
    </row>
    <row r="13" spans="1:38" x14ac:dyDescent="0.4">
      <c r="A13" s="4">
        <f>O13/1</f>
        <v>0.122241</v>
      </c>
      <c r="B13" s="4">
        <f>M13*O13/X13</f>
        <v>47.865999162366094</v>
      </c>
      <c r="C13" s="4">
        <f>P13/M13</f>
        <v>14.209692892711329</v>
      </c>
      <c r="D13" s="4">
        <f>W13/(M13*M13)</f>
        <v>3.5937093691035682</v>
      </c>
      <c r="E13" s="4">
        <f>V13*X13/(M13^4)</f>
        <v>4.7958489923010647E-2</v>
      </c>
      <c r="F13" s="4">
        <f>AA13/$M13^2</f>
        <v>4.2373962854010854</v>
      </c>
      <c r="G13" s="4">
        <f>-AB13/$M13^2</f>
        <v>0.83146942418309644</v>
      </c>
      <c r="H13" s="4">
        <f>AD13/$M13^2</f>
        <v>1.2255650185137588</v>
      </c>
      <c r="I13" s="4">
        <f>AF13/$M13^2</f>
        <v>1.7244280853777234</v>
      </c>
      <c r="J13" s="4">
        <f>AG13/(2*MAX($W13,0.00001))</f>
        <v>0.25622487591081911</v>
      </c>
      <c r="K13" s="4">
        <f>AJ13/(2*MAX($W13,0.00001))</f>
        <v>-0.16281748228269646</v>
      </c>
      <c r="L13" s="4">
        <f>AL13/(2*MAX($W13,0.00001))</f>
        <v>-9.3410115877063243E-2</v>
      </c>
      <c r="M13" s="2">
        <f t="shared" si="0"/>
        <v>7.83141485465042E-3</v>
      </c>
      <c r="O13" s="4">
        <v>0.122241</v>
      </c>
      <c r="P13" s="4">
        <v>0.11128200000000001</v>
      </c>
      <c r="Q13" s="4">
        <v>4.58771E-6</v>
      </c>
      <c r="R13" s="4">
        <v>-9.5741199999999992E-10</v>
      </c>
      <c r="S13" s="1">
        <v>0</v>
      </c>
      <c r="T13" s="1">
        <v>0</v>
      </c>
      <c r="U13" s="1">
        <v>0</v>
      </c>
      <c r="V13" s="4">
        <v>9.0197900000000006E-6</v>
      </c>
      <c r="W13" s="4">
        <v>2.20406E-4</v>
      </c>
      <c r="X13" s="4">
        <v>2.0000000000000002E-5</v>
      </c>
      <c r="Y13" s="4">
        <v>3.4242300000000001E-4</v>
      </c>
      <c r="Z13" s="4">
        <v>6.7698600000000003E-5</v>
      </c>
      <c r="AA13" s="4">
        <v>2.5988399999999999E-4</v>
      </c>
      <c r="AB13" s="4">
        <v>-5.0994900000000002E-5</v>
      </c>
      <c r="AC13" s="4">
        <v>-1.3561599999999999E-12</v>
      </c>
      <c r="AD13" s="4">
        <v>7.5165200000000003E-5</v>
      </c>
      <c r="AE13" s="4">
        <v>4.48532E-13</v>
      </c>
      <c r="AF13" s="4">
        <v>1.0576100000000001E-4</v>
      </c>
      <c r="AG13" s="4">
        <v>1.12947E-4</v>
      </c>
      <c r="AH13" s="4">
        <v>-5.4530600000000003E-5</v>
      </c>
      <c r="AI13" s="4">
        <v>-1.3561700000000001E-12</v>
      </c>
      <c r="AJ13" s="4">
        <v>-7.1771899999999996E-5</v>
      </c>
      <c r="AK13" s="4">
        <v>4.7963800000000002E-13</v>
      </c>
      <c r="AL13" s="4">
        <v>-4.1176300000000001E-5</v>
      </c>
    </row>
    <row r="14" spans="1:38" x14ac:dyDescent="0.4">
      <c r="A14" s="4">
        <f>O14/1</f>
        <v>0.14498900000000001</v>
      </c>
      <c r="B14" s="4">
        <f>M14*O14/X14</f>
        <v>56.773450418045492</v>
      </c>
      <c r="C14" s="4">
        <f>P14/M14</f>
        <v>14.667464581038013</v>
      </c>
      <c r="D14" s="4">
        <f>W14/(M14*M14)</f>
        <v>3.354646154990538</v>
      </c>
      <c r="E14" s="4">
        <f>V14*X14/(M14^4)</f>
        <v>3.9727728186781698E-2</v>
      </c>
      <c r="F14" s="4">
        <f>AA14/$M14^2</f>
        <v>3.7292361345999194</v>
      </c>
      <c r="G14" s="4">
        <f>-AB14/$M14^2</f>
        <v>0.81739825014275103</v>
      </c>
      <c r="H14" s="4">
        <f>AD14/$M14^2</f>
        <v>1.2792180953354977</v>
      </c>
      <c r="I14" s="4">
        <f>AF14/$M14^2</f>
        <v>1.700802209150075</v>
      </c>
      <c r="J14" s="4">
        <f>AG14/(2*MAX($W14,0.00001))</f>
        <v>0.2224961602768489</v>
      </c>
      <c r="K14" s="4">
        <f>AJ14/(2*MAX($W14,0.00001))</f>
        <v>-0.14266904502682945</v>
      </c>
      <c r="L14" s="4">
        <f>AL14/(2*MAX($W14,0.00001))</f>
        <v>-7.9834648884050077E-2</v>
      </c>
      <c r="M14" s="2">
        <f t="shared" si="0"/>
        <v>7.83141485465042E-3</v>
      </c>
      <c r="O14" s="4">
        <v>0.14498900000000001</v>
      </c>
      <c r="P14" s="4">
        <v>0.114867</v>
      </c>
      <c r="Q14" s="4">
        <v>3.9598300000000002E-6</v>
      </c>
      <c r="R14" s="4">
        <v>-9.8890100000000008E-10</v>
      </c>
      <c r="S14" s="1">
        <v>0</v>
      </c>
      <c r="T14" s="1">
        <v>0</v>
      </c>
      <c r="U14" s="1">
        <v>0</v>
      </c>
      <c r="V14" s="4">
        <v>7.4717900000000003E-6</v>
      </c>
      <c r="W14" s="4">
        <v>2.05744E-4</v>
      </c>
      <c r="X14" s="4">
        <v>2.0000000000000002E-5</v>
      </c>
      <c r="Y14" s="4">
        <v>4.2062600000000001E-4</v>
      </c>
      <c r="Z14" s="4">
        <v>5.4640099999999999E-5</v>
      </c>
      <c r="AA14" s="4">
        <v>2.2871799999999999E-4</v>
      </c>
      <c r="AB14" s="4">
        <v>-5.01319E-5</v>
      </c>
      <c r="AC14" s="4">
        <v>-1.0940600000000001E-12</v>
      </c>
      <c r="AD14" s="4">
        <v>7.8455799999999995E-5</v>
      </c>
      <c r="AE14" s="4">
        <v>4.40625E-13</v>
      </c>
      <c r="AF14" s="4">
        <v>1.04312E-4</v>
      </c>
      <c r="AG14" s="4">
        <v>9.1554500000000006E-5</v>
      </c>
      <c r="AH14" s="4">
        <v>-5.3020599999999999E-5</v>
      </c>
      <c r="AI14" s="4">
        <v>-1.0940799999999999E-12</v>
      </c>
      <c r="AJ14" s="4">
        <v>-5.8706599999999998E-5</v>
      </c>
      <c r="AK14" s="4">
        <v>4.6602200000000001E-13</v>
      </c>
      <c r="AL14" s="4">
        <v>-3.2851000000000001E-5</v>
      </c>
    </row>
    <row r="15" spans="1:38" x14ac:dyDescent="0.4">
      <c r="A15" s="4">
        <f>O15/1</f>
        <v>0.17100199999999999</v>
      </c>
      <c r="B15" s="4">
        <f>M15*O15/X15</f>
        <v>66.959380148746547</v>
      </c>
      <c r="C15" s="4">
        <f>P15/M15</f>
        <v>15.101230390032644</v>
      </c>
      <c r="D15" s="4">
        <f>W15/(M15*M15)</f>
        <v>3.1327846658051608</v>
      </c>
      <c r="E15" s="4">
        <f>V15*X15/(M15^4)</f>
        <v>3.3061342883390792E-2</v>
      </c>
      <c r="F15" s="4">
        <f>AA15/$M15^2</f>
        <v>3.290616606373578</v>
      </c>
      <c r="G15" s="4">
        <f>-AB15/$M15^2</f>
        <v>0.79781437164928759</v>
      </c>
      <c r="H15" s="4">
        <f>AD15/$M15^2</f>
        <v>1.3081153627187008</v>
      </c>
      <c r="I15" s="4">
        <f>AF15/$M15^2</f>
        <v>1.6667900781556824</v>
      </c>
      <c r="J15" s="4">
        <f>AG15/(2*MAX($W15,0.00001))</f>
        <v>0.19185763283490426</v>
      </c>
      <c r="K15" s="4">
        <f>AJ15/(2*MAX($W15,0.00001))</f>
        <v>-0.12455357375206233</v>
      </c>
      <c r="L15" s="4">
        <f>AL15/(2*MAX($W15,0.00001))</f>
        <v>-6.7310825088348417E-2</v>
      </c>
      <c r="M15" s="2">
        <f t="shared" si="0"/>
        <v>7.83141485465042E-3</v>
      </c>
      <c r="O15" s="4">
        <v>0.17100199999999999</v>
      </c>
      <c r="P15" s="4">
        <v>0.11826399999999999</v>
      </c>
      <c r="Q15" s="4">
        <v>3.5264199999999999E-6</v>
      </c>
      <c r="R15" s="4">
        <v>-1.0187E-9</v>
      </c>
      <c r="S15" s="1">
        <v>0</v>
      </c>
      <c r="T15" s="1">
        <v>0</v>
      </c>
      <c r="U15" s="1">
        <v>0</v>
      </c>
      <c r="V15" s="4">
        <v>6.2180100000000003E-6</v>
      </c>
      <c r="W15" s="4">
        <v>1.9213699999999999E-4</v>
      </c>
      <c r="X15" s="4">
        <v>2.0000000000000002E-5</v>
      </c>
      <c r="Y15" s="4">
        <v>5.0239000000000002E-4</v>
      </c>
      <c r="Z15" s="4">
        <v>4.3797600000000002E-5</v>
      </c>
      <c r="AA15" s="4">
        <v>2.01817E-4</v>
      </c>
      <c r="AB15" s="4">
        <v>-4.8930800000000003E-5</v>
      </c>
      <c r="AC15" s="4">
        <v>-8.7484100000000001E-13</v>
      </c>
      <c r="AD15" s="4">
        <v>8.0228099999999998E-5</v>
      </c>
      <c r="AE15" s="4">
        <v>4.2949200000000001E-13</v>
      </c>
      <c r="AF15" s="4">
        <v>1.0222599999999999E-4</v>
      </c>
      <c r="AG15" s="4">
        <v>7.3725899999999998E-5</v>
      </c>
      <c r="AH15" s="4">
        <v>-5.1344700000000003E-5</v>
      </c>
      <c r="AI15" s="4">
        <v>-8.7485800000000003E-13</v>
      </c>
      <c r="AJ15" s="4">
        <v>-4.7862699999999998E-5</v>
      </c>
      <c r="AK15" s="4">
        <v>4.5068799999999998E-13</v>
      </c>
      <c r="AL15" s="4">
        <v>-2.5865799999999999E-5</v>
      </c>
    </row>
    <row r="16" spans="1:38" x14ac:dyDescent="0.4">
      <c r="A16" s="4">
        <f>O16/1</f>
        <v>0.20074900000000001</v>
      </c>
      <c r="B16" s="4">
        <f>M16*O16/X16</f>
        <v>78.607435032810855</v>
      </c>
      <c r="C16" s="4">
        <f>P16/M16</f>
        <v>15.520439442411028</v>
      </c>
      <c r="D16" s="4">
        <f>W16/(M16*M16)</f>
        <v>2.9249454358025151</v>
      </c>
      <c r="E16" s="4">
        <f>V16*X16/(M16^4)</f>
        <v>2.7594373104843889E-2</v>
      </c>
      <c r="F16" s="4">
        <f>AA16/$M16^2</f>
        <v>2.9192876172718081</v>
      </c>
      <c r="G16" s="4">
        <f>-AB16/$M16^2</f>
        <v>0.77272431068372149</v>
      </c>
      <c r="H16" s="4">
        <f>AD16/$M16^2</f>
        <v>1.3107371990868208</v>
      </c>
      <c r="I16" s="4">
        <f>AF16/$M16^2</f>
        <v>1.619813879398279</v>
      </c>
      <c r="J16" s="4">
        <f>AG16/(2*MAX($W16,0.00001))</f>
        <v>0.16569959306538826</v>
      </c>
      <c r="K16" s="4">
        <f>AJ16/(2*MAX($W16,0.00001))</f>
        <v>-0.10927058364457327</v>
      </c>
      <c r="L16" s="4">
        <f>AL16/(2*MAX($W16,0.00001))</f>
        <v>-5.6437092368582423E-2</v>
      </c>
      <c r="M16" s="2">
        <f t="shared" si="0"/>
        <v>7.83141485465042E-3</v>
      </c>
      <c r="O16" s="4">
        <v>0.20074900000000001</v>
      </c>
      <c r="P16" s="4">
        <v>0.121547</v>
      </c>
      <c r="Q16" s="4">
        <v>3.1871299999999999E-6</v>
      </c>
      <c r="R16" s="4">
        <v>-1.04746E-9</v>
      </c>
      <c r="S16" s="1">
        <v>0</v>
      </c>
      <c r="T16" s="1">
        <v>0</v>
      </c>
      <c r="U16" s="1">
        <v>0</v>
      </c>
      <c r="V16" s="4">
        <v>5.1898099999999997E-6</v>
      </c>
      <c r="W16" s="4">
        <v>1.7939E-4</v>
      </c>
      <c r="X16" s="4">
        <v>2.0000000000000002E-5</v>
      </c>
      <c r="Y16" s="4">
        <v>5.8388699999999995E-4</v>
      </c>
      <c r="Z16" s="4">
        <v>3.5137900000000001E-5</v>
      </c>
      <c r="AA16" s="4">
        <v>1.7904299999999999E-4</v>
      </c>
      <c r="AB16" s="4">
        <v>-4.7392000000000003E-5</v>
      </c>
      <c r="AC16" s="4">
        <v>-6.9900199999999999E-13</v>
      </c>
      <c r="AD16" s="4">
        <v>8.0388899999999999E-5</v>
      </c>
      <c r="AE16" s="4">
        <v>4.1523899999999998E-13</v>
      </c>
      <c r="AF16" s="4">
        <v>9.9344899999999998E-5</v>
      </c>
      <c r="AG16" s="4">
        <v>5.9449700000000001E-5</v>
      </c>
      <c r="AH16" s="4">
        <v>-4.9448399999999999E-5</v>
      </c>
      <c r="AI16" s="4">
        <v>-6.9901999999999998E-13</v>
      </c>
      <c r="AJ16" s="4">
        <v>-3.92041E-5</v>
      </c>
      <c r="AK16" s="4">
        <v>4.33264E-13</v>
      </c>
      <c r="AL16" s="4">
        <v>-2.0248500000000001E-5</v>
      </c>
    </row>
    <row r="17" spans="1:38" x14ac:dyDescent="0.4">
      <c r="A17" s="4">
        <f>O17/1</f>
        <v>0.234765</v>
      </c>
      <c r="B17" s="4">
        <f>M17*O17/X17</f>
        <v>91.927105417600288</v>
      </c>
      <c r="C17" s="4">
        <f>P17/M17</f>
        <v>15.933008570718842</v>
      </c>
      <c r="D17" s="4">
        <f>W17/(M17*M17)</f>
        <v>2.7270848367531615</v>
      </c>
      <c r="E17" s="4">
        <f>V17*X17/(M17^4)</f>
        <v>2.3046079691145589E-2</v>
      </c>
      <c r="F17" s="4">
        <f>AA17/$M17^2</f>
        <v>2.608596746659082</v>
      </c>
      <c r="G17" s="4">
        <f>-AB17/$M17^2</f>
        <v>0.74189164543425068</v>
      </c>
      <c r="H17" s="4">
        <f>AD17/$M17^2</f>
        <v>1.2872548064415072</v>
      </c>
      <c r="I17" s="4">
        <f>AF17/$M17^2</f>
        <v>1.5582512701003273</v>
      </c>
      <c r="J17" s="4">
        <f>AG17/(2*MAX($W17,0.00001))</f>
        <v>0.14494245314041435</v>
      </c>
      <c r="K17" s="4">
        <f>AJ17/(2*MAX($W17,0.00001))</f>
        <v>-9.7319362649846045E-2</v>
      </c>
      <c r="L17" s="4">
        <f>AL17/(2*MAX($W17,0.00001))</f>
        <v>-4.7635048279573114E-2</v>
      </c>
      <c r="M17" s="2">
        <f t="shared" si="0"/>
        <v>7.83141485465042E-3</v>
      </c>
      <c r="O17" s="4">
        <v>0.234765</v>
      </c>
      <c r="P17" s="4">
        <v>0.124778</v>
      </c>
      <c r="Q17" s="4">
        <v>2.75545E-6</v>
      </c>
      <c r="R17" s="4">
        <v>-1.0756999999999999E-9</v>
      </c>
      <c r="S17" s="1">
        <v>0</v>
      </c>
      <c r="T17" s="1">
        <v>0</v>
      </c>
      <c r="U17" s="1">
        <v>0</v>
      </c>
      <c r="V17" s="4">
        <v>4.3343899999999997E-6</v>
      </c>
      <c r="W17" s="4">
        <v>1.67255E-4</v>
      </c>
      <c r="X17" s="4">
        <v>2.0000000000000002E-5</v>
      </c>
      <c r="Y17" s="4">
        <v>6.60737E-4</v>
      </c>
      <c r="Z17" s="4">
        <v>2.8487500000000001E-5</v>
      </c>
      <c r="AA17" s="4">
        <v>1.5998799999999999E-4</v>
      </c>
      <c r="AB17" s="4">
        <v>-4.5500999999999997E-5</v>
      </c>
      <c r="AC17" s="4">
        <v>-5.6400000000000002E-13</v>
      </c>
      <c r="AD17" s="4">
        <v>7.8948699999999999E-5</v>
      </c>
      <c r="AE17" s="4">
        <v>3.9785500000000002E-13</v>
      </c>
      <c r="AF17" s="4">
        <v>9.5569200000000006E-5</v>
      </c>
      <c r="AG17" s="4">
        <v>4.84847E-5</v>
      </c>
      <c r="AH17" s="4">
        <v>-4.7281799999999999E-5</v>
      </c>
      <c r="AI17" s="4">
        <v>-5.6401899999999998E-13</v>
      </c>
      <c r="AJ17" s="4">
        <v>-3.2554300000000001E-5</v>
      </c>
      <c r="AK17" s="4">
        <v>4.13433E-13</v>
      </c>
      <c r="AL17" s="4">
        <v>-1.5934400000000001E-5</v>
      </c>
    </row>
    <row r="18" spans="1:38" x14ac:dyDescent="0.4">
      <c r="A18" s="4">
        <f>O18/1</f>
        <v>0.27366299999999999</v>
      </c>
      <c r="B18" s="4">
        <f>M18*O18/X18</f>
        <v>107.15842416840988</v>
      </c>
      <c r="C18" s="4">
        <f>P18/M18</f>
        <v>16.344811553941593</v>
      </c>
      <c r="D18" s="4">
        <f>W18/(M18*M18)</f>
        <v>2.5347027017565957</v>
      </c>
      <c r="E18" s="4">
        <f>V18*X18/(M18^4)</f>
        <v>1.9202771224867576E-2</v>
      </c>
      <c r="F18" s="4">
        <f>AA18/$M18^2</f>
        <v>2.3475381515722096</v>
      </c>
      <c r="G18" s="4">
        <f>-AB18/$M18^2</f>
        <v>0.70506691012704303</v>
      </c>
      <c r="H18" s="4">
        <f>AD18/$M18^2</f>
        <v>1.2400226199292563</v>
      </c>
      <c r="I18" s="4">
        <f>AF18/$M18^2</f>
        <v>1.4817484327917516</v>
      </c>
      <c r="J18" s="4">
        <f>AG18/(2*MAX($W18,0.00001))</f>
        <v>0.12974764563606422</v>
      </c>
      <c r="K18" s="4">
        <f>AJ18/(2*MAX($W18,0.00001))</f>
        <v>-8.8722210786331829E-2</v>
      </c>
      <c r="L18" s="4">
        <f>AL18/(2*MAX($W18,0.00001))</f>
        <v>-4.1040873301770274E-2</v>
      </c>
      <c r="M18" s="2">
        <f t="shared" si="0"/>
        <v>7.83141485465042E-3</v>
      </c>
      <c r="O18" s="4">
        <v>0.27366299999999999</v>
      </c>
      <c r="P18" s="4">
        <v>0.12800300000000001</v>
      </c>
      <c r="Q18" s="4">
        <v>2.2068900000000001E-6</v>
      </c>
      <c r="R18" s="4">
        <v>-1.1038299999999999E-9</v>
      </c>
      <c r="S18" s="1">
        <v>0</v>
      </c>
      <c r="T18" s="1">
        <v>0</v>
      </c>
      <c r="U18" s="1">
        <v>0</v>
      </c>
      <c r="V18" s="4">
        <v>3.61156E-6</v>
      </c>
      <c r="W18" s="4">
        <v>1.55456E-4</v>
      </c>
      <c r="X18" s="4">
        <v>2.0000000000000002E-5</v>
      </c>
      <c r="Y18" s="4">
        <v>7.2876199999999999E-4</v>
      </c>
      <c r="Z18" s="4">
        <v>2.3517900000000001E-5</v>
      </c>
      <c r="AA18" s="4">
        <v>1.4397699999999999E-4</v>
      </c>
      <c r="AB18" s="4">
        <v>-4.3242499999999998E-5</v>
      </c>
      <c r="AC18" s="4">
        <v>-4.6409099999999997E-13</v>
      </c>
      <c r="AD18" s="4">
        <v>7.6051900000000003E-5</v>
      </c>
      <c r="AE18" s="4">
        <v>3.7732300000000002E-13</v>
      </c>
      <c r="AF18" s="4">
        <v>9.0877200000000005E-5</v>
      </c>
      <c r="AG18" s="4">
        <v>4.0340099999999997E-5</v>
      </c>
      <c r="AH18" s="4">
        <v>-4.4804600000000001E-5</v>
      </c>
      <c r="AI18" s="4">
        <v>-4.6411000000000003E-13</v>
      </c>
      <c r="AJ18" s="4">
        <v>-2.7584800000000001E-5</v>
      </c>
      <c r="AK18" s="4">
        <v>3.9095900000000001E-13</v>
      </c>
      <c r="AL18" s="4">
        <v>-1.27601E-5</v>
      </c>
    </row>
    <row r="19" spans="1:38" x14ac:dyDescent="0.4">
      <c r="A19" s="4">
        <f>O19/1</f>
        <v>0.31814399999999998</v>
      </c>
      <c r="B19" s="4">
        <f>M19*O19/X19</f>
        <v>124.57588237589513</v>
      </c>
      <c r="C19" s="4">
        <f>P19/M19</f>
        <v>16.76018988089465</v>
      </c>
      <c r="D19" s="4">
        <f>W19/(M19*M19)</f>
        <v>2.3430379846717053</v>
      </c>
      <c r="E19" s="4">
        <f>V19*X19/(M19^4)</f>
        <v>1.5903075859307936E-2</v>
      </c>
      <c r="F19" s="4">
        <f>AA19/$M19^2</f>
        <v>2.1218449985403884</v>
      </c>
      <c r="G19" s="4">
        <f>-AB19/$M19^2</f>
        <v>0.66195987660692102</v>
      </c>
      <c r="H19" s="4">
        <f>AD19/$M19^2</f>
        <v>1.1730630713412069</v>
      </c>
      <c r="I19" s="4">
        <f>AF19/$M19^2</f>
        <v>1.3910977881659015</v>
      </c>
      <c r="J19" s="4">
        <f>AG19/(2*MAX($W19,0.00001))</f>
        <v>0.11946402599842729</v>
      </c>
      <c r="K19" s="4">
        <f>AJ19/(2*MAX($W19,0.00001))</f>
        <v>-8.3003597748101954E-2</v>
      </c>
      <c r="L19" s="4">
        <f>AL19/(2*MAX($W19,0.00001))</f>
        <v>-3.6477129595479503E-2</v>
      </c>
      <c r="M19" s="2">
        <f t="shared" si="0"/>
        <v>7.83141485465042E-3</v>
      </c>
      <c r="O19" s="4">
        <v>0.31814399999999998</v>
      </c>
      <c r="P19" s="4">
        <v>0.13125600000000001</v>
      </c>
      <c r="Q19" s="4">
        <v>1.60828E-6</v>
      </c>
      <c r="R19" s="4">
        <v>-1.1321500000000001E-9</v>
      </c>
      <c r="S19" s="1">
        <v>0</v>
      </c>
      <c r="T19" s="1">
        <v>0</v>
      </c>
      <c r="U19" s="1">
        <v>0</v>
      </c>
      <c r="V19" s="4">
        <v>2.9909699999999998E-6</v>
      </c>
      <c r="W19" s="4">
        <v>1.4370100000000001E-4</v>
      </c>
      <c r="X19" s="4">
        <v>2.0000000000000002E-5</v>
      </c>
      <c r="Y19" s="4">
        <v>7.84759E-4</v>
      </c>
      <c r="Z19" s="4">
        <v>1.9788699999999999E-5</v>
      </c>
      <c r="AA19" s="4">
        <v>1.30135E-4</v>
      </c>
      <c r="AB19" s="4">
        <v>-4.0598700000000001E-5</v>
      </c>
      <c r="AC19" s="4">
        <v>-3.9110900000000001E-13</v>
      </c>
      <c r="AD19" s="4">
        <v>7.1945200000000004E-5</v>
      </c>
      <c r="AE19" s="4">
        <v>3.53585E-13</v>
      </c>
      <c r="AF19" s="4">
        <v>8.5317500000000004E-5</v>
      </c>
      <c r="AG19" s="4">
        <v>3.4334200000000001E-5</v>
      </c>
      <c r="AH19" s="4">
        <v>-4.19796E-5</v>
      </c>
      <c r="AI19" s="4">
        <v>-3.91129E-13</v>
      </c>
      <c r="AJ19" s="4">
        <v>-2.3855399999999999E-5</v>
      </c>
      <c r="AK19" s="4">
        <v>3.6561800000000002E-13</v>
      </c>
      <c r="AL19" s="4">
        <v>-1.0483600000000001E-5</v>
      </c>
    </row>
    <row r="20" spans="1:38" x14ac:dyDescent="0.4">
      <c r="A20" s="4">
        <f>O20/1</f>
        <v>0.36901</v>
      </c>
      <c r="B20" s="4">
        <f>M20*O20/X20</f>
        <v>144.49351977572755</v>
      </c>
      <c r="C20" s="4">
        <f>P20/M20</f>
        <v>17.181058914290674</v>
      </c>
      <c r="D20" s="4">
        <f>W20/(M20*M20)</f>
        <v>2.1474437740251422</v>
      </c>
      <c r="E20" s="4">
        <f>V20*X20/(M20^4)</f>
        <v>1.3027094578218639E-2</v>
      </c>
      <c r="F20" s="4">
        <f>AA20/$M20^2</f>
        <v>1.9159297529372334</v>
      </c>
      <c r="G20" s="4">
        <f>-AB20/$M20^2</f>
        <v>0.612146616107895</v>
      </c>
      <c r="H20" s="4">
        <f>AD20/$M20^2</f>
        <v>1.09110622740865</v>
      </c>
      <c r="I20" s="4">
        <f>AF20/$M20^2</f>
        <v>1.2877684124464563</v>
      </c>
      <c r="J20" s="4">
        <f>AG20/(2*MAX($W20,0.00001))</f>
        <v>0.11276375232527239</v>
      </c>
      <c r="K20" s="4">
        <f>AJ20/(2*MAX($W20,0.00001))</f>
        <v>-7.9284005922326414E-2</v>
      </c>
      <c r="L20" s="4">
        <f>AL20/(2*MAX($W20,0.00001))</f>
        <v>-3.3495463346114418E-2</v>
      </c>
      <c r="M20" s="2">
        <f t="shared" si="0"/>
        <v>7.83141485465042E-3</v>
      </c>
      <c r="O20" s="4">
        <v>0.36901</v>
      </c>
      <c r="P20" s="4">
        <v>0.134552</v>
      </c>
      <c r="Q20" s="4">
        <v>1.0460100000000001E-6</v>
      </c>
      <c r="R20" s="4">
        <v>-1.1608E-9</v>
      </c>
      <c r="S20" s="1">
        <v>0</v>
      </c>
      <c r="T20" s="1">
        <v>0</v>
      </c>
      <c r="U20" s="1">
        <v>0</v>
      </c>
      <c r="V20" s="4">
        <v>2.4500700000000001E-6</v>
      </c>
      <c r="W20" s="4">
        <v>1.31705E-4</v>
      </c>
      <c r="X20" s="4">
        <v>2.0000000000000002E-5</v>
      </c>
      <c r="Y20" s="4">
        <v>8.2695800000000003E-4</v>
      </c>
      <c r="Z20" s="4">
        <v>1.68178E-5</v>
      </c>
      <c r="AA20" s="4">
        <v>1.17506E-4</v>
      </c>
      <c r="AB20" s="4">
        <v>-3.7543599999999997E-5</v>
      </c>
      <c r="AC20" s="4">
        <v>-3.3582699999999998E-13</v>
      </c>
      <c r="AD20" s="4">
        <v>6.6918699999999993E-5</v>
      </c>
      <c r="AE20" s="4">
        <v>3.2648199999999998E-13</v>
      </c>
      <c r="AF20" s="4">
        <v>7.8980200000000007E-5</v>
      </c>
      <c r="AG20" s="4">
        <v>2.97031E-5</v>
      </c>
      <c r="AH20" s="4">
        <v>-3.8765900000000001E-5</v>
      </c>
      <c r="AI20" s="4">
        <v>-3.3584700000000001E-13</v>
      </c>
      <c r="AJ20" s="4">
        <v>-2.0884199999999999E-5</v>
      </c>
      <c r="AK20" s="4">
        <v>3.3711700000000002E-13</v>
      </c>
      <c r="AL20" s="4">
        <v>-8.8230399999999995E-6</v>
      </c>
    </row>
    <row r="21" spans="1:38" x14ac:dyDescent="0.4">
      <c r="A21" s="4">
        <f>O21/1</f>
        <v>0.42717699999999997</v>
      </c>
      <c r="B21" s="4">
        <f>M21*O21/X21</f>
        <v>167.2700151682501</v>
      </c>
      <c r="C21" s="4">
        <f>P21/M21</f>
        <v>17.606014054807051</v>
      </c>
      <c r="D21" s="4">
        <f>W21/(M21*M21)</f>
        <v>1.9437296970146249</v>
      </c>
      <c r="E21" s="4">
        <f>V21*X21/(M21^4)</f>
        <v>1.0489489057396528E-2</v>
      </c>
      <c r="F21" s="4">
        <f>AA21/$M21^2</f>
        <v>1.715069042620877</v>
      </c>
      <c r="G21" s="4">
        <f>-AB21/$M21^2</f>
        <v>0.55502221489080317</v>
      </c>
      <c r="H21" s="4">
        <f>AD21/$M21^2</f>
        <v>0.99881530455747136</v>
      </c>
      <c r="I21" s="4">
        <f>AF21/$M21^2</f>
        <v>1.1735359149648106</v>
      </c>
      <c r="J21" s="4">
        <f>AG21/(2*MAX($W21,0.00001))</f>
        <v>0.10784617191366569</v>
      </c>
      <c r="K21" s="4">
        <f>AJ21/(2*MAX($W21,0.00001))</f>
        <v>-7.6401087147998092E-2</v>
      </c>
      <c r="L21" s="4">
        <f>AL21/(2*MAX($W21,0.00001))</f>
        <v>-3.1457793324441541E-2</v>
      </c>
      <c r="M21" s="2">
        <f t="shared" si="0"/>
        <v>7.83141485465042E-3</v>
      </c>
      <c r="O21" s="4">
        <v>0.42717699999999997</v>
      </c>
      <c r="P21" s="4">
        <v>0.13788</v>
      </c>
      <c r="Q21" s="4">
        <v>5.7468099999999998E-7</v>
      </c>
      <c r="R21" s="4">
        <v>-1.1896900000000001E-9</v>
      </c>
      <c r="S21" s="1">
        <v>0</v>
      </c>
      <c r="T21" s="1">
        <v>0</v>
      </c>
      <c r="U21" s="1">
        <v>0</v>
      </c>
      <c r="V21" s="4">
        <v>1.9728099999999998E-6</v>
      </c>
      <c r="W21" s="4">
        <v>1.1921099999999999E-4</v>
      </c>
      <c r="X21" s="4">
        <v>2.0000000000000002E-5</v>
      </c>
      <c r="Y21" s="4">
        <v>8.5496499999999996E-4</v>
      </c>
      <c r="Z21" s="4">
        <v>1.4149500000000001E-5</v>
      </c>
      <c r="AA21" s="4">
        <v>1.0518699999999999E-4</v>
      </c>
      <c r="AB21" s="4">
        <v>-3.40401E-5</v>
      </c>
      <c r="AC21" s="4">
        <v>-2.8934000000000001E-13</v>
      </c>
      <c r="AD21" s="4">
        <v>6.1258400000000003E-5</v>
      </c>
      <c r="AE21" s="4">
        <v>2.9571599999999999E-13</v>
      </c>
      <c r="AF21" s="4">
        <v>7.1974199999999999E-5</v>
      </c>
      <c r="AG21" s="4">
        <v>2.5712899999999999E-5</v>
      </c>
      <c r="AH21" s="4">
        <v>-3.5113500000000002E-5</v>
      </c>
      <c r="AI21" s="4">
        <v>-2.8935999999999999E-13</v>
      </c>
      <c r="AJ21" s="4">
        <v>-1.8215699999999999E-5</v>
      </c>
      <c r="AK21" s="4">
        <v>3.0504699999999998E-13</v>
      </c>
      <c r="AL21" s="4">
        <v>-7.5002300000000002E-6</v>
      </c>
    </row>
    <row r="22" spans="1:38" x14ac:dyDescent="0.4">
      <c r="A22" s="4">
        <f>O22/1</f>
        <v>0.49369200000000002</v>
      </c>
      <c r="B22" s="4">
        <f>M22*O22/X22</f>
        <v>193.31534312110375</v>
      </c>
      <c r="C22" s="4">
        <f>P22/M22</f>
        <v>18.029436905153293</v>
      </c>
      <c r="D22" s="4">
        <f>W22/(M22*M22)</f>
        <v>1.7293684859967555</v>
      </c>
      <c r="E22" s="4">
        <f>V22*X22/(M22^4)</f>
        <v>8.2369294905015721E-3</v>
      </c>
      <c r="F22" s="4">
        <f>AA22/$M22^2</f>
        <v>1.5075379762212004</v>
      </c>
      <c r="G22" s="4">
        <f>-AB22/$M22^2</f>
        <v>0.48982197068161043</v>
      </c>
      <c r="H22" s="4">
        <f>AD22/$M22^2</f>
        <v>0.90063177185903764</v>
      </c>
      <c r="I22" s="4">
        <f>AF22/$M22^2</f>
        <v>1.0505248310366737</v>
      </c>
      <c r="J22" s="4">
        <f>AG22/(2*MAX($W22,0.00001))</f>
        <v>0.10253054759390556</v>
      </c>
      <c r="K22" s="4">
        <f>AJ22/(2*MAX($W22,0.00001))</f>
        <v>-7.2938508824860457E-2</v>
      </c>
      <c r="L22" s="4">
        <f>AL22/(2*MAX($W22,0.00001))</f>
        <v>-2.9602127017649717E-2</v>
      </c>
      <c r="M22" s="2">
        <f t="shared" si="0"/>
        <v>7.83141485465042E-3</v>
      </c>
      <c r="O22" s="4">
        <v>0.49369200000000002</v>
      </c>
      <c r="P22" s="4">
        <v>0.14119599999999999</v>
      </c>
      <c r="Q22" s="4">
        <v>2.0410100000000001E-7</v>
      </c>
      <c r="R22" s="4">
        <v>-1.2184599999999999E-9</v>
      </c>
      <c r="S22" s="1">
        <v>0</v>
      </c>
      <c r="T22" s="1">
        <v>0</v>
      </c>
      <c r="U22" s="1">
        <v>0</v>
      </c>
      <c r="V22" s="4">
        <v>1.5491600000000001E-6</v>
      </c>
      <c r="W22" s="4">
        <v>1.0606400000000001E-4</v>
      </c>
      <c r="X22" s="4">
        <v>2.0000000000000002E-5</v>
      </c>
      <c r="Y22" s="4">
        <v>8.6947800000000003E-4</v>
      </c>
      <c r="Z22" s="4">
        <v>1.1406199999999999E-5</v>
      </c>
      <c r="AA22" s="4">
        <v>9.2458899999999997E-5</v>
      </c>
      <c r="AB22" s="4">
        <v>-3.00413E-5</v>
      </c>
      <c r="AC22" s="4">
        <v>-2.4418400000000001E-13</v>
      </c>
      <c r="AD22" s="4">
        <v>5.5236699999999999E-5</v>
      </c>
      <c r="AE22" s="4">
        <v>2.60862E-13</v>
      </c>
      <c r="AF22" s="4">
        <v>6.4429800000000004E-5</v>
      </c>
      <c r="AG22" s="4">
        <v>2.1749599999999999E-5</v>
      </c>
      <c r="AH22" s="4">
        <v>-3.0964799999999999E-5</v>
      </c>
      <c r="AI22" s="4">
        <v>-2.44204E-13</v>
      </c>
      <c r="AJ22" s="4">
        <v>-1.5472300000000001E-5</v>
      </c>
      <c r="AK22" s="4">
        <v>2.6888700000000001E-13</v>
      </c>
      <c r="AL22" s="4">
        <v>-6.2794399999999998E-6</v>
      </c>
    </row>
    <row r="23" spans="1:38" x14ac:dyDescent="0.4">
      <c r="A23" s="4">
        <f>O23/1</f>
        <v>0.56975399999999998</v>
      </c>
      <c r="B23" s="4">
        <f>M23*O23/X23</f>
        <v>223.09899695482474</v>
      </c>
      <c r="C23" s="4">
        <f>P23/M23</f>
        <v>18.438686071425824</v>
      </c>
      <c r="D23" s="4">
        <f>W23/(M23*M23)</f>
        <v>1.5053090892092478</v>
      </c>
      <c r="E23" s="4">
        <f>V23*X23/(M23^4)</f>
        <v>6.2502745711704452E-3</v>
      </c>
      <c r="F23" s="4">
        <f>AA23/$M23^2</f>
        <v>1.2870950179066345</v>
      </c>
      <c r="G23" s="4">
        <f>-AB23/$M23^2</f>
        <v>0.41578444219678928</v>
      </c>
      <c r="H23" s="4">
        <f>AD23/$M23^2</f>
        <v>0.80141124417918352</v>
      </c>
      <c r="I23" s="4">
        <f>AF23/$M23^2</f>
        <v>0.92209071989437796</v>
      </c>
      <c r="J23" s="4">
        <f>AG23/(2*MAX($W23,0.00001))</f>
        <v>9.4184280703882697E-2</v>
      </c>
      <c r="K23" s="4">
        <f>AJ23/(2*MAX($W23,0.00001))</f>
        <v>-6.7137698191767528E-2</v>
      </c>
      <c r="L23" s="4">
        <f>AL23/(2*MAX($W23,0.00001))</f>
        <v>-2.70542729700982E-2</v>
      </c>
      <c r="M23" s="2">
        <f t="shared" si="0"/>
        <v>7.83141485465042E-3</v>
      </c>
      <c r="O23" s="4">
        <v>0.56975399999999998</v>
      </c>
      <c r="P23" s="4">
        <v>0.144401</v>
      </c>
      <c r="Q23" s="4">
        <v>-1.08305E-7</v>
      </c>
      <c r="R23" s="4">
        <v>-1.2462700000000001E-9</v>
      </c>
      <c r="S23" s="1">
        <v>0</v>
      </c>
      <c r="T23" s="1">
        <v>0</v>
      </c>
      <c r="U23" s="1">
        <v>0</v>
      </c>
      <c r="V23" s="4">
        <v>1.1755199999999999E-6</v>
      </c>
      <c r="W23" s="4">
        <v>9.2322200000000002E-5</v>
      </c>
      <c r="X23" s="4">
        <v>2.0000000000000002E-5</v>
      </c>
      <c r="Y23" s="4">
        <v>8.7250399999999997E-4</v>
      </c>
      <c r="Z23" s="4">
        <v>8.3299400000000008E-6</v>
      </c>
      <c r="AA23" s="4">
        <v>7.8938900000000004E-5</v>
      </c>
      <c r="AB23" s="4">
        <v>-2.5500500000000001E-5</v>
      </c>
      <c r="AC23" s="4">
        <v>-1.9517799999999999E-13</v>
      </c>
      <c r="AD23" s="4">
        <v>4.9151399999999998E-5</v>
      </c>
      <c r="AE23" s="4">
        <v>2.2146999999999999E-13</v>
      </c>
      <c r="AF23" s="4">
        <v>5.6552799999999998E-5</v>
      </c>
      <c r="AG23" s="4">
        <v>1.7390599999999999E-5</v>
      </c>
      <c r="AH23" s="4">
        <v>-2.6263900000000001E-5</v>
      </c>
      <c r="AI23" s="4">
        <v>-1.95197E-13</v>
      </c>
      <c r="AJ23" s="4">
        <v>-1.2396599999999999E-5</v>
      </c>
      <c r="AK23" s="4">
        <v>2.2810500000000002E-13</v>
      </c>
      <c r="AL23" s="4">
        <v>-4.9954200000000002E-6</v>
      </c>
    </row>
    <row r="24" spans="1:38" x14ac:dyDescent="0.4">
      <c r="A24" s="4">
        <f>O24/1</f>
        <v>0.65673300000000001</v>
      </c>
      <c r="B24" s="4">
        <f>M24*O24/X24</f>
        <v>257.15742858695671</v>
      </c>
      <c r="C24" s="4">
        <f>P24/M24</f>
        <v>18.813203327175383</v>
      </c>
      <c r="D24" s="4">
        <f>W24/(M24*M24)</f>
        <v>1.2795425638910052</v>
      </c>
      <c r="E24" s="4">
        <f>V24*X24/(M24^4)</f>
        <v>4.5504893469005348E-3</v>
      </c>
      <c r="F24" s="4">
        <f>AA24/$M24^2</f>
        <v>1.0566082088286237</v>
      </c>
      <c r="G24" s="4">
        <f>-AB24/$M24^2</f>
        <v>0.33239765392664483</v>
      </c>
      <c r="H24" s="4">
        <f>AD24/$M24^2</f>
        <v>0.70778168472462988</v>
      </c>
      <c r="I24" s="4">
        <f>AF24/$M24^2</f>
        <v>0.79467729878096494</v>
      </c>
      <c r="J24" s="4">
        <f>AG24/(2*MAX($W24,0.00001))</f>
        <v>7.9551377050475491E-2</v>
      </c>
      <c r="K24" s="4">
        <f>AJ24/(2*MAX($W24,0.00001))</f>
        <v>-5.6756550116787742E-2</v>
      </c>
      <c r="L24" s="4">
        <f>AL24/(2*MAX($W24,0.00001))</f>
        <v>-2.2801389474703632E-2</v>
      </c>
      <c r="M24" s="2">
        <f t="shared" si="0"/>
        <v>7.83141485465042E-3</v>
      </c>
      <c r="O24" s="4">
        <v>0.65673300000000001</v>
      </c>
      <c r="P24" s="4">
        <v>0.14733399999999999</v>
      </c>
      <c r="Q24" s="4">
        <v>-3.4360300000000001E-7</v>
      </c>
      <c r="R24" s="4">
        <v>-1.27172E-9</v>
      </c>
      <c r="S24" s="1">
        <v>0</v>
      </c>
      <c r="T24" s="1">
        <v>0</v>
      </c>
      <c r="U24" s="1">
        <v>0</v>
      </c>
      <c r="V24" s="4">
        <v>8.5583299999999998E-7</v>
      </c>
      <c r="W24" s="4">
        <v>7.8475700000000005E-5</v>
      </c>
      <c r="X24" s="4">
        <v>2.0000000000000002E-5</v>
      </c>
      <c r="Y24" s="4">
        <v>8.6882400000000003E-4</v>
      </c>
      <c r="Z24" s="4">
        <v>4.8426500000000001E-6</v>
      </c>
      <c r="AA24" s="4">
        <v>6.4802900000000003E-5</v>
      </c>
      <c r="AB24" s="4">
        <v>-2.0386300000000002E-5</v>
      </c>
      <c r="AC24" s="4">
        <v>-1.40336E-13</v>
      </c>
      <c r="AD24" s="4">
        <v>4.3408999999999997E-5</v>
      </c>
      <c r="AE24" s="4">
        <v>1.7720200000000001E-13</v>
      </c>
      <c r="AF24" s="4">
        <v>4.8738400000000001E-5</v>
      </c>
      <c r="AG24" s="4">
        <v>1.24857E-5</v>
      </c>
      <c r="AH24" s="4">
        <v>-2.09729E-5</v>
      </c>
      <c r="AI24" s="4">
        <v>-1.4035299999999999E-13</v>
      </c>
      <c r="AJ24" s="4">
        <v>-8.9080199999999998E-6</v>
      </c>
      <c r="AK24" s="4">
        <v>1.82305E-13</v>
      </c>
      <c r="AL24" s="4">
        <v>-3.57871E-6</v>
      </c>
    </row>
    <row r="25" spans="1:38" x14ac:dyDescent="0.4">
      <c r="A25" s="4">
        <f>O25/1</f>
        <v>0.75619599999999998</v>
      </c>
      <c r="B25" s="4">
        <f>M25*O25/X25</f>
        <v>296.10422937136138</v>
      </c>
      <c r="C25" s="4">
        <f>P25/M25</f>
        <v>19.122725941541876</v>
      </c>
      <c r="D25" s="4">
        <f>W25/(M25*M25)</f>
        <v>1.0714620205907959</v>
      </c>
      <c r="E25" s="4">
        <f>V25*X25/(M25^4)</f>
        <v>3.2020002646930561E-3</v>
      </c>
      <c r="F25" s="4">
        <f>AA25/$M25^2</f>
        <v>0.83316350875180079</v>
      </c>
      <c r="G25" s="4">
        <f>-AB25/$M25^2</f>
        <v>0.23878929091039072</v>
      </c>
      <c r="H25" s="4">
        <f>AD25/$M25^2</f>
        <v>0.62948693313212145</v>
      </c>
      <c r="I25" s="4">
        <f>AF25/$M25^2</f>
        <v>0.68026544682140044</v>
      </c>
      <c r="J25" s="4">
        <f>AG25/(2*MAX($W25,0.00001))</f>
        <v>5.5463532068557801E-2</v>
      </c>
      <c r="K25" s="4">
        <f>AJ25/(2*MAX($W25,0.00001))</f>
        <v>-3.9581808414962436E-2</v>
      </c>
      <c r="L25" s="4">
        <f>AL25/(2*MAX($W25,0.00001))</f>
        <v>-1.5886517159992026E-2</v>
      </c>
      <c r="M25" s="2">
        <f t="shared" si="0"/>
        <v>7.83141485465042E-3</v>
      </c>
      <c r="O25" s="4">
        <v>0.75619599999999998</v>
      </c>
      <c r="P25" s="4">
        <v>0.149758</v>
      </c>
      <c r="Q25" s="4">
        <v>-6.5689799999999996E-7</v>
      </c>
      <c r="R25" s="4">
        <v>-1.29279E-9</v>
      </c>
      <c r="S25" s="1">
        <v>0</v>
      </c>
      <c r="T25" s="1">
        <v>0</v>
      </c>
      <c r="U25" s="1">
        <v>0</v>
      </c>
      <c r="V25" s="4">
        <v>6.0221600000000005E-7</v>
      </c>
      <c r="W25" s="4">
        <v>6.5713899999999994E-5</v>
      </c>
      <c r="X25" s="4">
        <v>2.0000000000000002E-5</v>
      </c>
      <c r="Y25" s="4">
        <v>8.6759599999999999E-4</v>
      </c>
      <c r="Z25" s="4">
        <v>1.1338700000000001E-6</v>
      </c>
      <c r="AA25" s="4">
        <v>5.1098799999999999E-5</v>
      </c>
      <c r="AB25" s="4">
        <v>-1.46452E-5</v>
      </c>
      <c r="AC25" s="4">
        <v>-8.2283599999999999E-14</v>
      </c>
      <c r="AD25" s="4">
        <v>3.8607099999999998E-5</v>
      </c>
      <c r="AE25" s="4">
        <v>1.2749099999999999E-13</v>
      </c>
      <c r="AF25" s="4">
        <v>4.1721399999999997E-5</v>
      </c>
      <c r="AG25" s="4">
        <v>7.2894500000000001E-6</v>
      </c>
      <c r="AH25" s="4">
        <v>-1.50402E-5</v>
      </c>
      <c r="AI25" s="4">
        <v>-8.2299500000000002E-14</v>
      </c>
      <c r="AJ25" s="4">
        <v>-5.2021499999999998E-6</v>
      </c>
      <c r="AK25" s="4">
        <v>1.30932E-13</v>
      </c>
      <c r="AL25" s="4">
        <v>-2.0879299999999999E-6</v>
      </c>
    </row>
    <row r="26" spans="1:38" x14ac:dyDescent="0.4">
      <c r="A26" s="4">
        <f>O26/1</f>
        <v>0.86993600000000004</v>
      </c>
      <c r="B26" s="4">
        <f>M26*O26/X26</f>
        <v>340.64148564975841</v>
      </c>
      <c r="C26" s="4">
        <f>P26/M26</f>
        <v>19.332905076544868</v>
      </c>
      <c r="D26" s="4">
        <f>W26/(M26*M26)</f>
        <v>0.91413879454156632</v>
      </c>
      <c r="E26" s="4">
        <f>V26*X26/(M26^4)</f>
        <v>2.3014762387123379E-3</v>
      </c>
      <c r="F26" s="4">
        <f>AA26/$M26^2</f>
        <v>0.65329216383768851</v>
      </c>
      <c r="G26" s="4">
        <f>-AB26/$M26^2</f>
        <v>0.13004569265115742</v>
      </c>
      <c r="H26" s="4">
        <f>AD26/$M26^2</f>
        <v>0.57807252629385808</v>
      </c>
      <c r="I26" s="4">
        <f>AF26/$M26^2</f>
        <v>0.59691126845633224</v>
      </c>
      <c r="J26" s="4">
        <f>AG26/(2*MAX($W26,0.00001))</f>
        <v>2.3993803631849404E-2</v>
      </c>
      <c r="K26" s="4">
        <f>AJ26/(2*MAX($W26,0.00001))</f>
        <v>-1.7149973869662233E-2</v>
      </c>
      <c r="L26" s="4">
        <f>AL26/(2*MAX($W26,0.00001))</f>
        <v>-6.8445699731205329E-3</v>
      </c>
      <c r="M26" s="2">
        <f t="shared" si="0"/>
        <v>7.83141485465042E-3</v>
      </c>
      <c r="O26" s="4">
        <v>0.86993600000000004</v>
      </c>
      <c r="P26" s="4">
        <v>0.15140400000000001</v>
      </c>
      <c r="Q26" s="4">
        <v>-8.7399300000000004E-7</v>
      </c>
      <c r="R26" s="4">
        <v>-1.30713E-9</v>
      </c>
      <c r="S26" s="1">
        <v>0</v>
      </c>
      <c r="T26" s="1">
        <v>0</v>
      </c>
      <c r="U26" s="1">
        <v>0</v>
      </c>
      <c r="V26" s="4">
        <v>4.3285000000000001E-7</v>
      </c>
      <c r="W26" s="4">
        <v>5.60651E-5</v>
      </c>
      <c r="X26" s="4">
        <v>2.0000000000000002E-5</v>
      </c>
      <c r="Y26" s="4">
        <v>8.7652200000000002E-4</v>
      </c>
      <c r="Z26" s="4">
        <v>-2.1447399999999998E-6</v>
      </c>
      <c r="AA26" s="4">
        <v>4.0067100000000001E-5</v>
      </c>
      <c r="AB26" s="4">
        <v>-7.9758400000000002E-6</v>
      </c>
      <c r="AC26" s="4">
        <v>-3.0784999999999998E-14</v>
      </c>
      <c r="AD26" s="4">
        <v>3.5453800000000003E-5</v>
      </c>
      <c r="AE26" s="4">
        <v>6.9500699999999994E-14</v>
      </c>
      <c r="AF26" s="4">
        <v>3.6609200000000002E-5</v>
      </c>
      <c r="AG26" s="4">
        <v>2.6904300000000001E-6</v>
      </c>
      <c r="AH26" s="4">
        <v>-8.1739300000000002E-6</v>
      </c>
      <c r="AI26" s="4">
        <v>-3.0799999999999999E-14</v>
      </c>
      <c r="AJ26" s="4">
        <v>-1.92303E-6</v>
      </c>
      <c r="AK26" s="4">
        <v>7.1228400000000001E-14</v>
      </c>
      <c r="AL26" s="4">
        <v>-7.6748300000000002E-7</v>
      </c>
    </row>
    <row r="27" spans="1:38" x14ac:dyDescent="0.4">
      <c r="A27" s="4">
        <f>O27/1</f>
        <v>1</v>
      </c>
      <c r="B27" s="4">
        <f>M27*O27/X27</f>
        <v>391.57074273252096</v>
      </c>
      <c r="C27" s="4">
        <f>P27/M27</f>
        <v>19.410541111831517</v>
      </c>
      <c r="D27" s="4">
        <f>W27/(M27*M27)</f>
        <v>0.85175604613095024</v>
      </c>
      <c r="E27" s="4">
        <f>V27*X27/(M27^4)</f>
        <v>1.9697254972586759E-3</v>
      </c>
      <c r="F27" s="4">
        <f>AA27/$M27^2</f>
        <v>0.57837253742055839</v>
      </c>
      <c r="G27" s="4">
        <f>-AB27/$M27^2</f>
        <v>3.6905444822271043E-10</v>
      </c>
      <c r="H27" s="4">
        <f>AD27/$M27^2</f>
        <v>0.5602234947504442</v>
      </c>
      <c r="I27" s="4">
        <f>AF27/$M27^2</f>
        <v>0.56491932108140541</v>
      </c>
      <c r="J27" s="4">
        <f>AG27/(2*MAX($W27,0.00001))</f>
        <v>6.1854721846279891E-3</v>
      </c>
      <c r="K27" s="4">
        <f>AJ27/(2*MAX($W27,0.00001))</f>
        <v>-4.4716218311571217E-3</v>
      </c>
      <c r="L27" s="4">
        <f>AL27/(2*MAX($W27,0.00001))</f>
        <v>-1.7120987919010855E-3</v>
      </c>
      <c r="M27" s="2">
        <f t="shared" si="0"/>
        <v>7.83141485465042E-3</v>
      </c>
      <c r="O27" s="4">
        <v>1</v>
      </c>
      <c r="P27" s="4">
        <v>0.15201200000000001</v>
      </c>
      <c r="Q27" s="4">
        <v>-2.23465E-13</v>
      </c>
      <c r="R27" s="4">
        <v>-1.3124199999999999E-9</v>
      </c>
      <c r="S27" s="1">
        <v>0</v>
      </c>
      <c r="T27" s="1">
        <v>0</v>
      </c>
      <c r="U27" s="1">
        <v>0</v>
      </c>
      <c r="V27" s="4">
        <v>3.7045599999999999E-7</v>
      </c>
      <c r="W27" s="4">
        <v>5.2239099999999999E-5</v>
      </c>
      <c r="X27" s="4">
        <v>2.0000000000000002E-5</v>
      </c>
      <c r="Y27" s="4">
        <v>8.84357E-4</v>
      </c>
      <c r="Z27" s="4">
        <v>-3.5942700000000001E-6</v>
      </c>
      <c r="AA27" s="4">
        <v>3.5472200000000002E-5</v>
      </c>
      <c r="AB27" s="4">
        <v>-2.2634500000000001E-14</v>
      </c>
      <c r="AC27" s="4">
        <v>-7.9114199999999995E-15</v>
      </c>
      <c r="AD27" s="4">
        <v>3.4359100000000001E-5</v>
      </c>
      <c r="AE27" s="4">
        <v>-3.41892E-16</v>
      </c>
      <c r="AF27" s="4">
        <v>3.4647100000000002E-5</v>
      </c>
      <c r="AG27" s="4">
        <v>6.4624699999999998E-7</v>
      </c>
      <c r="AH27" s="4">
        <v>-2.3161500000000001E-14</v>
      </c>
      <c r="AI27" s="4">
        <v>-7.9264299999999997E-15</v>
      </c>
      <c r="AJ27" s="4">
        <v>-4.6718700000000001E-7</v>
      </c>
      <c r="AK27" s="4">
        <v>-3.49749E-16</v>
      </c>
      <c r="AL27" s="4">
        <v>-1.7887699999999999E-7</v>
      </c>
    </row>
    <row r="28" spans="1:38" x14ac:dyDescent="0.4">
      <c r="A28" s="4">
        <f>O28/1</f>
        <v>1.1300600000000001</v>
      </c>
      <c r="B28" s="4">
        <f>M28*O28/X28</f>
        <v>442.49843353231262</v>
      </c>
      <c r="C28" s="4">
        <f>P28/M28</f>
        <v>19.332905076544868</v>
      </c>
      <c r="D28" s="4">
        <f>W28/(M28*M28)</f>
        <v>0.91413879454156632</v>
      </c>
      <c r="E28" s="4">
        <f>V28*X28/(M28^4)</f>
        <v>2.3014762387123379E-3</v>
      </c>
      <c r="F28" s="4">
        <f>AA28/$M28^2</f>
        <v>0.65329216383768851</v>
      </c>
      <c r="G28" s="4">
        <f>-AB28/$M28^2</f>
        <v>-0.13004569265115742</v>
      </c>
      <c r="H28" s="4">
        <f>AD28/$M28^2</f>
        <v>0.57807252629385808</v>
      </c>
      <c r="I28" s="4">
        <f>AF28/$M28^2</f>
        <v>0.59691126845633224</v>
      </c>
      <c r="J28" s="4">
        <f>AG28/(2*MAX($W28,0.00001))</f>
        <v>2.3993803631849404E-2</v>
      </c>
      <c r="K28" s="4">
        <f>AJ28/(2*MAX($W28,0.00001))</f>
        <v>-1.7149973869662233E-2</v>
      </c>
      <c r="L28" s="4">
        <f>AL28/(2*MAX($W28,0.00001))</f>
        <v>-6.8445699731205329E-3</v>
      </c>
      <c r="M28" s="2">
        <f t="shared" si="0"/>
        <v>7.83141485465042E-3</v>
      </c>
      <c r="O28" s="4">
        <v>1.1300600000000001</v>
      </c>
      <c r="P28" s="4">
        <v>0.15140400000000001</v>
      </c>
      <c r="Q28" s="4">
        <v>8.7399200000000001E-7</v>
      </c>
      <c r="R28" s="4">
        <v>-1.3070400000000001E-9</v>
      </c>
      <c r="S28" s="1">
        <v>0</v>
      </c>
      <c r="T28" s="1">
        <v>0</v>
      </c>
      <c r="U28" s="1">
        <v>0</v>
      </c>
      <c r="V28" s="4">
        <v>4.3285000000000001E-7</v>
      </c>
      <c r="W28" s="4">
        <v>5.60651E-5</v>
      </c>
      <c r="X28" s="4">
        <v>2.0000000000000002E-5</v>
      </c>
      <c r="Y28" s="4">
        <v>8.7652200000000002E-4</v>
      </c>
      <c r="Z28" s="4">
        <v>-2.1447399999999998E-6</v>
      </c>
      <c r="AA28" s="4">
        <v>4.0067100000000001E-5</v>
      </c>
      <c r="AB28" s="4">
        <v>7.9758400000000002E-6</v>
      </c>
      <c r="AC28" s="4">
        <v>-3.1131699999999999E-14</v>
      </c>
      <c r="AD28" s="4">
        <v>3.5453800000000003E-5</v>
      </c>
      <c r="AE28" s="4">
        <v>-7.0333899999999994E-14</v>
      </c>
      <c r="AF28" s="4">
        <v>3.6609200000000002E-5</v>
      </c>
      <c r="AG28" s="4">
        <v>2.6904300000000001E-6</v>
      </c>
      <c r="AH28" s="4">
        <v>8.1739300000000002E-6</v>
      </c>
      <c r="AI28" s="4">
        <v>-3.1147600000000001E-14</v>
      </c>
      <c r="AJ28" s="4">
        <v>-1.92303E-6</v>
      </c>
      <c r="AK28" s="4">
        <v>-7.2082099999999995E-14</v>
      </c>
      <c r="AL28" s="4">
        <v>-7.6748300000000002E-7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9FA4-1F7B-47BF-B8F3-8A74F36E39F6}">
  <dimension ref="A1:Y1"/>
  <sheetViews>
    <sheetView tabSelected="1" zoomScale="55" zoomScaleNormal="55" workbookViewId="0">
      <selection activeCell="P27" sqref="P27"/>
    </sheetView>
  </sheetViews>
  <sheetFormatPr defaultRowHeight="18.75" x14ac:dyDescent="0.4"/>
  <sheetData>
    <row r="1" spans="1:25" x14ac:dyDescent="0.4">
      <c r="A1" t="s">
        <v>27</v>
      </c>
      <c r="G1" t="s">
        <v>27</v>
      </c>
      <c r="M1" t="s">
        <v>27</v>
      </c>
      <c r="Y1" t="s">
        <v>27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LienCubicKE</vt:lpstr>
      <vt:lpstr>AJL2005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2020-09-03T12:51:28Z</dcterms:created>
  <dcterms:modified xsi:type="dcterms:W3CDTF">2020-09-03T12:51:39Z</dcterms:modified>
</cp:coreProperties>
</file>